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450" activeTab="3"/>
  </bookViews>
  <sheets>
    <sheet name="INFORMACIÓN IMPORTANTE" sheetId="7" r:id="rId1"/>
    <sheet name="Plan de Producción" sheetId="6" r:id="rId2"/>
    <sheet name="Presupuesto Resumen" sheetId="4" r:id="rId3"/>
    <sheet name="Presupuesto Desglose" sheetId="1" r:id="rId4"/>
    <sheet name="Plan de Financiamiento" sheetId="5" r:id="rId5"/>
  </sheets>
  <externalReferences>
    <externalReference r:id="rId6"/>
  </externalReferenc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/>
  <c r="D35" i="5"/>
  <c r="H12" i="1"/>
  <c r="H13"/>
  <c r="H14"/>
  <c r="H15"/>
  <c r="H16"/>
  <c r="H17"/>
  <c r="H18"/>
  <c r="H19"/>
  <c r="H20"/>
  <c r="H21"/>
  <c r="H22"/>
  <c r="H23"/>
  <c r="H24"/>
  <c r="H26"/>
  <c r="H690"/>
  <c r="H691"/>
  <c r="H692"/>
  <c r="H693"/>
  <c r="H694"/>
  <c r="H695"/>
  <c r="H697"/>
  <c r="H698"/>
  <c r="D34" i="4"/>
  <c r="H702" i="1"/>
  <c r="H703"/>
  <c r="H704"/>
  <c r="H706"/>
  <c r="H708"/>
  <c r="H709"/>
  <c r="H710"/>
  <c r="H712"/>
  <c r="H713"/>
  <c r="D35" i="4"/>
  <c r="H717" i="1"/>
  <c r="H719"/>
  <c r="H721"/>
  <c r="H722"/>
  <c r="H723"/>
  <c r="H724"/>
  <c r="H725"/>
  <c r="H726"/>
  <c r="H727"/>
  <c r="H728"/>
  <c r="H730"/>
  <c r="H732"/>
  <c r="H733"/>
  <c r="H734"/>
  <c r="H735"/>
  <c r="H737"/>
  <c r="H738"/>
  <c r="D36" i="4"/>
  <c r="D38"/>
  <c r="H525" i="1"/>
  <c r="H526"/>
  <c r="H527"/>
  <c r="H529"/>
  <c r="H531"/>
  <c r="H533"/>
  <c r="H535"/>
  <c r="H537"/>
  <c r="H539"/>
  <c r="H540"/>
  <c r="H541"/>
  <c r="H543"/>
  <c r="H545"/>
  <c r="H546"/>
  <c r="H547"/>
  <c r="H549"/>
  <c r="H550"/>
  <c r="D26" i="4"/>
  <c r="H554" i="1"/>
  <c r="H555"/>
  <c r="H556"/>
  <c r="H557"/>
  <c r="H558"/>
  <c r="H559"/>
  <c r="H560"/>
  <c r="H562"/>
  <c r="H564"/>
  <c r="H565"/>
  <c r="H567"/>
  <c r="H569"/>
  <c r="H571"/>
  <c r="H573"/>
  <c r="H574"/>
  <c r="H575"/>
  <c r="H576"/>
  <c r="H578"/>
  <c r="H579"/>
  <c r="D27" i="4"/>
  <c r="H583" i="1"/>
  <c r="H584"/>
  <c r="H585"/>
  <c r="H586"/>
  <c r="H587"/>
  <c r="H589"/>
  <c r="H591"/>
  <c r="H592"/>
  <c r="H594"/>
  <c r="H596"/>
  <c r="H598"/>
  <c r="H600"/>
  <c r="H601"/>
  <c r="H602"/>
  <c r="H604"/>
  <c r="H605"/>
  <c r="D28" i="4"/>
  <c r="H609" i="1"/>
  <c r="H610"/>
  <c r="H612"/>
  <c r="H614"/>
  <c r="H615"/>
  <c r="H617"/>
  <c r="H619"/>
  <c r="H620"/>
  <c r="H622"/>
  <c r="H624"/>
  <c r="H625"/>
  <c r="H626"/>
  <c r="H627"/>
  <c r="H628"/>
  <c r="H629"/>
  <c r="H631"/>
  <c r="H632"/>
  <c r="D29" i="4"/>
  <c r="H636" i="1"/>
  <c r="H637"/>
  <c r="H639"/>
  <c r="H641"/>
  <c r="H642"/>
  <c r="H643"/>
  <c r="H644"/>
  <c r="H645"/>
  <c r="H647"/>
  <c r="H649"/>
  <c r="H650"/>
  <c r="H651"/>
  <c r="H652"/>
  <c r="H653"/>
  <c r="H654"/>
  <c r="H655"/>
  <c r="H656"/>
  <c r="H657"/>
  <c r="H658"/>
  <c r="H659"/>
  <c r="H660"/>
  <c r="H661"/>
  <c r="H663"/>
  <c r="H665"/>
  <c r="H666"/>
  <c r="H668"/>
  <c r="H670"/>
  <c r="H671"/>
  <c r="H673"/>
  <c r="H675"/>
  <c r="H676"/>
  <c r="H677"/>
  <c r="H678"/>
  <c r="H679"/>
  <c r="H680"/>
  <c r="H681"/>
  <c r="H683"/>
  <c r="H684"/>
  <c r="D30" i="4"/>
  <c r="D32"/>
  <c r="H99" i="1"/>
  <c r="H100"/>
  <c r="H102"/>
  <c r="H103"/>
  <c r="H105"/>
  <c r="H106"/>
  <c r="H108"/>
  <c r="H109"/>
  <c r="H111"/>
  <c r="H112"/>
  <c r="H114"/>
  <c r="H115"/>
  <c r="H117"/>
  <c r="H118"/>
  <c r="H120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3"/>
  <c r="H145"/>
  <c r="H146"/>
  <c r="H147"/>
  <c r="H148"/>
  <c r="H149"/>
  <c r="H150"/>
  <c r="H151"/>
  <c r="H152"/>
  <c r="H153"/>
  <c r="H154"/>
  <c r="H155"/>
  <c r="H156"/>
  <c r="H158"/>
  <c r="H160"/>
  <c r="H161"/>
  <c r="H162"/>
  <c r="H163"/>
  <c r="H164"/>
  <c r="H165"/>
  <c r="H166"/>
  <c r="H168"/>
  <c r="H169"/>
  <c r="D16" i="4"/>
  <c r="H174" i="1"/>
  <c r="H175"/>
  <c r="H176"/>
  <c r="H177"/>
  <c r="H179"/>
  <c r="H180"/>
  <c r="H181"/>
  <c r="H182"/>
  <c r="H184"/>
  <c r="H185"/>
  <c r="H186"/>
  <c r="H187"/>
  <c r="H189"/>
  <c r="H190"/>
  <c r="H191"/>
  <c r="H192"/>
  <c r="H194"/>
  <c r="H195"/>
  <c r="H196"/>
  <c r="H197"/>
  <c r="H199"/>
  <c r="H200"/>
  <c r="H201"/>
  <c r="H202"/>
  <c r="H204"/>
  <c r="H205"/>
  <c r="H206"/>
  <c r="H207"/>
  <c r="H209"/>
  <c r="H210"/>
  <c r="H211"/>
  <c r="H212"/>
  <c r="H213"/>
  <c r="H216"/>
  <c r="H217"/>
  <c r="H218"/>
  <c r="H219"/>
  <c r="H221"/>
  <c r="H222"/>
  <c r="H223"/>
  <c r="H224"/>
  <c r="H226"/>
  <c r="H227"/>
  <c r="H228"/>
  <c r="H230"/>
  <c r="H231"/>
  <c r="H232"/>
  <c r="H235"/>
  <c r="H236"/>
  <c r="H238"/>
  <c r="H239"/>
  <c r="H241"/>
  <c r="H242"/>
  <c r="H245"/>
  <c r="H247"/>
  <c r="H248"/>
  <c r="H250"/>
  <c r="H251"/>
  <c r="H253"/>
  <c r="H254"/>
  <c r="H256"/>
  <c r="H257"/>
  <c r="H259"/>
  <c r="H260"/>
  <c r="H262"/>
  <c r="H263"/>
  <c r="H265"/>
  <c r="H266"/>
  <c r="H268"/>
  <c r="H269"/>
  <c r="H271"/>
  <c r="H272"/>
  <c r="H274"/>
  <c r="H275"/>
  <c r="H277"/>
  <c r="H278"/>
  <c r="H279"/>
  <c r="H282"/>
  <c r="H283"/>
  <c r="H285"/>
  <c r="H286"/>
  <c r="H288"/>
  <c r="H289"/>
  <c r="H291"/>
  <c r="H292"/>
  <c r="H294"/>
  <c r="H295"/>
  <c r="H297"/>
  <c r="H298"/>
  <c r="H300"/>
  <c r="H301"/>
  <c r="H303"/>
  <c r="H304"/>
  <c r="H306"/>
  <c r="H307"/>
  <c r="H309"/>
  <c r="H310"/>
  <c r="H312"/>
  <c r="H313"/>
  <c r="H315"/>
  <c r="H316"/>
  <c r="H318"/>
  <c r="H319"/>
  <c r="H321"/>
  <c r="H322"/>
  <c r="H324"/>
  <c r="H325"/>
  <c r="H327"/>
  <c r="H328"/>
  <c r="H330"/>
  <c r="H331"/>
  <c r="H333"/>
  <c r="H334"/>
  <c r="H335"/>
  <c r="H339"/>
  <c r="H340"/>
  <c r="H343"/>
  <c r="H344"/>
  <c r="H347"/>
  <c r="H348"/>
  <c r="H351"/>
  <c r="H352"/>
  <c r="H355"/>
  <c r="H356"/>
  <c r="H359"/>
  <c r="H360"/>
  <c r="H363"/>
  <c r="H364"/>
  <c r="H367"/>
  <c r="H368"/>
  <c r="H371"/>
  <c r="H372"/>
  <c r="H375"/>
  <c r="H376"/>
  <c r="H379"/>
  <c r="H380"/>
  <c r="H383"/>
  <c r="H384"/>
  <c r="H387"/>
  <c r="H388"/>
  <c r="H391"/>
  <c r="H392"/>
  <c r="H395"/>
  <c r="H396"/>
  <c r="H398"/>
  <c r="H399"/>
  <c r="H401"/>
  <c r="H402"/>
  <c r="H403"/>
  <c r="H406"/>
  <c r="H407"/>
  <c r="H409"/>
  <c r="H410"/>
  <c r="H412"/>
  <c r="H413"/>
  <c r="H414"/>
  <c r="H415"/>
  <c r="H416"/>
  <c r="D17" i="4"/>
  <c r="H420" i="1"/>
  <c r="H421"/>
  <c r="H422"/>
  <c r="H423"/>
  <c r="G424"/>
  <c r="H424"/>
  <c r="H426"/>
  <c r="H428"/>
  <c r="H429"/>
  <c r="G430"/>
  <c r="H430"/>
  <c r="H432"/>
  <c r="H434"/>
  <c r="H435"/>
  <c r="H436"/>
  <c r="H437"/>
  <c r="H439"/>
  <c r="H440"/>
  <c r="D18" i="4"/>
  <c r="H444" i="1"/>
  <c r="H445"/>
  <c r="H446"/>
  <c r="H447"/>
  <c r="H448"/>
  <c r="H449"/>
  <c r="H451"/>
  <c r="H453"/>
  <c r="H454"/>
  <c r="H455"/>
  <c r="H456"/>
  <c r="H458"/>
  <c r="H459"/>
  <c r="D19" i="4"/>
  <c r="H463" i="1"/>
  <c r="H464"/>
  <c r="H465"/>
  <c r="H466"/>
  <c r="H467"/>
  <c r="H468"/>
  <c r="H469"/>
  <c r="H470"/>
  <c r="H471"/>
  <c r="H472"/>
  <c r="H473"/>
  <c r="H475"/>
  <c r="H476"/>
  <c r="D20" i="4"/>
  <c r="H480" i="1"/>
  <c r="H481"/>
  <c r="H482"/>
  <c r="H483"/>
  <c r="H484"/>
  <c r="H485"/>
  <c r="H486"/>
  <c r="H487"/>
  <c r="H488"/>
  <c r="H489"/>
  <c r="H490"/>
  <c r="H492"/>
  <c r="H493"/>
  <c r="D21" i="4"/>
  <c r="H497" i="1"/>
  <c r="H498"/>
  <c r="H499"/>
  <c r="H500"/>
  <c r="H501"/>
  <c r="H502"/>
  <c r="H503"/>
  <c r="H504"/>
  <c r="H505"/>
  <c r="H506"/>
  <c r="H507"/>
  <c r="H508"/>
  <c r="H509"/>
  <c r="H510"/>
  <c r="H511"/>
  <c r="H513"/>
  <c r="H515"/>
  <c r="H516"/>
  <c r="H518"/>
  <c r="H519"/>
  <c r="D22" i="4"/>
  <c r="D24"/>
  <c r="H29" i="1"/>
  <c r="H30"/>
  <c r="H31"/>
  <c r="H28"/>
  <c r="H33"/>
  <c r="H34"/>
  <c r="D10" i="4"/>
  <c r="H50" i="1"/>
  <c r="H51"/>
  <c r="H52"/>
  <c r="H53"/>
  <c r="H54"/>
  <c r="H40"/>
  <c r="H41"/>
  <c r="H42"/>
  <c r="H43"/>
  <c r="H44"/>
  <c r="H38"/>
  <c r="H46"/>
  <c r="H48"/>
  <c r="H49"/>
  <c r="H56"/>
  <c r="H58"/>
  <c r="H59"/>
  <c r="H60"/>
  <c r="H61"/>
  <c r="H62"/>
  <c r="H63"/>
  <c r="H64"/>
  <c r="H66"/>
  <c r="H68"/>
  <c r="H69"/>
  <c r="H70"/>
  <c r="H71"/>
  <c r="H72"/>
  <c r="H73"/>
  <c r="H74"/>
  <c r="H76"/>
  <c r="H77"/>
  <c r="D11" i="4"/>
  <c r="H82" i="1"/>
  <c r="H83"/>
  <c r="H85"/>
  <c r="H86"/>
  <c r="H88"/>
  <c r="H89"/>
  <c r="H91"/>
  <c r="H92"/>
  <c r="D12" i="4"/>
  <c r="D14"/>
  <c r="I26" i="1"/>
  <c r="I33"/>
  <c r="I46"/>
  <c r="I56"/>
  <c r="I66"/>
  <c r="I76"/>
  <c r="I91"/>
  <c r="I120"/>
  <c r="I143"/>
  <c r="I158"/>
  <c r="I168"/>
  <c r="I213"/>
  <c r="I232"/>
  <c r="I279"/>
  <c r="I335"/>
  <c r="I403"/>
  <c r="I415"/>
  <c r="I426"/>
  <c r="I432"/>
  <c r="I439"/>
  <c r="I451"/>
  <c r="I458"/>
  <c r="I475"/>
  <c r="I492"/>
  <c r="I513"/>
  <c r="I518"/>
  <c r="I529"/>
  <c r="I533"/>
  <c r="I537"/>
  <c r="I543"/>
  <c r="I549"/>
  <c r="I562"/>
  <c r="I567"/>
  <c r="I571"/>
  <c r="I578"/>
  <c r="I589"/>
  <c r="I594"/>
  <c r="I598"/>
  <c r="I604"/>
  <c r="I612"/>
  <c r="I617"/>
  <c r="I622"/>
  <c r="I631"/>
  <c r="I639"/>
  <c r="I647"/>
  <c r="I663"/>
  <c r="I668"/>
  <c r="I673"/>
  <c r="I683"/>
  <c r="I697"/>
  <c r="I706"/>
  <c r="I712"/>
  <c r="I719"/>
  <c r="I730"/>
  <c r="I737"/>
  <c r="I748"/>
  <c r="I749"/>
  <c r="I750"/>
  <c r="I752"/>
  <c r="H94"/>
  <c r="H743"/>
  <c r="H521"/>
  <c r="H744"/>
  <c r="H686"/>
  <c r="H745"/>
  <c r="H740"/>
  <c r="H746"/>
  <c r="H748"/>
  <c r="C33" i="5"/>
  <c r="C25"/>
  <c r="C17"/>
  <c r="C35"/>
  <c r="D33"/>
  <c r="D25"/>
  <c r="D17"/>
  <c r="D32"/>
  <c r="D31"/>
  <c r="D30"/>
  <c r="D29"/>
  <c r="D28"/>
  <c r="D24"/>
  <c r="D23"/>
  <c r="D21"/>
  <c r="D20"/>
  <c r="D16"/>
  <c r="D15"/>
  <c r="D13"/>
  <c r="D12"/>
  <c r="B32" i="4"/>
  <c r="B24"/>
  <c r="D41"/>
  <c r="D43"/>
  <c r="D42"/>
  <c r="D45"/>
</calcChain>
</file>

<file path=xl/sharedStrings.xml><?xml version="1.0" encoding="utf-8"?>
<sst xmlns="http://schemas.openxmlformats.org/spreadsheetml/2006/main" count="1126" uniqueCount="547">
  <si>
    <t>CTA.</t>
  </si>
  <si>
    <t>DESCRIPCIÓN</t>
  </si>
  <si>
    <t>X</t>
  </si>
  <si>
    <t xml:space="preserve">IMPORTE </t>
  </si>
  <si>
    <t>SUBTOTAL</t>
  </si>
  <si>
    <t>TOTAL</t>
  </si>
  <si>
    <t>01 00</t>
  </si>
  <si>
    <t>GUION Y MÚSICA</t>
  </si>
  <si>
    <t>01 01</t>
  </si>
  <si>
    <t>ESCRITURA DE GUION</t>
  </si>
  <si>
    <t>Guionista</t>
  </si>
  <si>
    <t>Argumento original</t>
  </si>
  <si>
    <t>Dialoguista</t>
  </si>
  <si>
    <t>Consultor de guion</t>
  </si>
  <si>
    <t>Registro guión CENDA</t>
  </si>
  <si>
    <t>Opción de compra de historia original</t>
  </si>
  <si>
    <t>Pago de derechos de obra pre existente</t>
  </si>
  <si>
    <t>Gastos de alojamiento</t>
  </si>
  <si>
    <t>Dietas</t>
  </si>
  <si>
    <t>Viajes aéreos</t>
  </si>
  <si>
    <t>Gastos de transporte</t>
  </si>
  <si>
    <t>Compra de material investigativo</t>
  </si>
  <si>
    <t>Gastos varios de producción</t>
  </si>
  <si>
    <t>SUB-TOTAL ESCRITURA DE GUION</t>
  </si>
  <si>
    <t>01 02</t>
  </si>
  <si>
    <t>MÚSICA</t>
  </si>
  <si>
    <t xml:space="preserve">Compositor música de fondo                                                                                                                                                                               </t>
  </si>
  <si>
    <t xml:space="preserve">Arreglista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</si>
  <si>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autor músicas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</si>
  <si>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autores canciones                                                                                                                                                                                                   </t>
  </si>
  <si>
    <t>Músicos intérpretes</t>
  </si>
  <si>
    <t>SUB-TOTAL MÚSICA</t>
  </si>
  <si>
    <t xml:space="preserve">01 00 </t>
  </si>
  <si>
    <t>Total GUIÓN Y MÚSICA</t>
  </si>
  <si>
    <t>02 00</t>
  </si>
  <si>
    <t>PRODUCCIÓN Y DIRECCIÓN</t>
  </si>
  <si>
    <t>02 01</t>
  </si>
  <si>
    <t>PRODUCTOR</t>
  </si>
  <si>
    <t>Productor (a) (Honorarios)</t>
  </si>
  <si>
    <t>Pre-producción</t>
  </si>
  <si>
    <t>Rodaje</t>
  </si>
  <si>
    <t>Post-producción</t>
  </si>
  <si>
    <t>Alojamiento</t>
  </si>
  <si>
    <t>Gastos de representación</t>
  </si>
  <si>
    <t>SUB-TOTAL PRODUCCIÓN</t>
  </si>
  <si>
    <t>02 02</t>
  </si>
  <si>
    <t>DIRECCIÓN</t>
  </si>
  <si>
    <t>Director (a) (Honorarios)</t>
  </si>
  <si>
    <t>SUB-TOTAL DIRECCIÓN</t>
  </si>
  <si>
    <t>Total PRODUCCIÓN Y GUION</t>
  </si>
  <si>
    <t>03 00</t>
  </si>
  <si>
    <t>PROTAGONISTAS</t>
  </si>
  <si>
    <t>03 01</t>
  </si>
  <si>
    <t>NOMBRE DEL ACTOR/ACTRIZ (PERSONAJE)</t>
  </si>
  <si>
    <t>Ensayos</t>
  </si>
  <si>
    <t>Llamados</t>
  </si>
  <si>
    <t>SUB-TOTAL PROTAGONISTAS</t>
  </si>
  <si>
    <t>Total PERSONAL ARTÍSTICO</t>
  </si>
  <si>
    <t>04 00</t>
  </si>
  <si>
    <t>04 01</t>
  </si>
  <si>
    <t>SECUNDARIOS</t>
  </si>
  <si>
    <t>SUB-TOTAL ELENCO SECUNDARIO</t>
  </si>
  <si>
    <t>04 02</t>
  </si>
  <si>
    <t>FIGURANTES</t>
  </si>
  <si>
    <t>SUB-TOTAL FIGURACIÓN</t>
  </si>
  <si>
    <t>04 03</t>
  </si>
  <si>
    <t>EXTRAS</t>
  </si>
  <si>
    <t>SUB-TOTAL EXTRAS</t>
  </si>
  <si>
    <t>04 04</t>
  </si>
  <si>
    <t>ESPECIALISTAS</t>
  </si>
  <si>
    <t>Dobles de acción</t>
  </si>
  <si>
    <t>Standings</t>
  </si>
  <si>
    <t>Bailarines</t>
  </si>
  <si>
    <t>Cuerpo de baile</t>
  </si>
  <si>
    <t>Cantantes</t>
  </si>
  <si>
    <t>Jinetes</t>
  </si>
  <si>
    <t>Otros</t>
  </si>
  <si>
    <t>SUB-TOTAL ESPECIALISTAS</t>
  </si>
  <si>
    <t>05 00</t>
  </si>
  <si>
    <t>EQUIPO TÉCNICO</t>
  </si>
  <si>
    <t>05 01</t>
  </si>
  <si>
    <t>PERSONAL DE PRODUCCIÓN</t>
  </si>
  <si>
    <t>Productor Ejecutivo</t>
  </si>
  <si>
    <t>Prep</t>
  </si>
  <si>
    <t>Entrega</t>
  </si>
  <si>
    <t>Asistente del productor ejecutivo</t>
  </si>
  <si>
    <t>Director de Producción</t>
  </si>
  <si>
    <t>Asistente del Director de Producción</t>
  </si>
  <si>
    <t>Coordinador de producción</t>
  </si>
  <si>
    <t>Productor de campo</t>
  </si>
  <si>
    <t>Asistente de producción</t>
  </si>
  <si>
    <t>SUB-TOTAL PERSONAL DE PRODUCCIÓN</t>
  </si>
  <si>
    <t>05 02</t>
  </si>
  <si>
    <t>PERSONAL DE DIRECCIÓN</t>
  </si>
  <si>
    <t>Director Asistente</t>
  </si>
  <si>
    <t>Director de Casting</t>
  </si>
  <si>
    <t>Preparador de actores</t>
  </si>
  <si>
    <t>Asesor técnico</t>
  </si>
  <si>
    <t>SUB-TOTAL PERSONAL DE DIRECCIÓN</t>
  </si>
  <si>
    <t>05 03</t>
  </si>
  <si>
    <t>05 04</t>
  </si>
  <si>
    <t>05 05</t>
  </si>
  <si>
    <t>05 06</t>
  </si>
  <si>
    <t>Director de arte</t>
  </si>
  <si>
    <t>Diseñador de vestuario</t>
  </si>
  <si>
    <t>Vestuarista</t>
  </si>
  <si>
    <t>Costurera</t>
  </si>
  <si>
    <t>SUB-TOTAL PERSONAL DE VESTUARIO</t>
  </si>
  <si>
    <t>06 00</t>
  </si>
  <si>
    <t>06 01</t>
  </si>
  <si>
    <t>RENTA DE EQUIPO DE CÁMARA</t>
  </si>
  <si>
    <t>Maleta de lentes</t>
  </si>
  <si>
    <t xml:space="preserve">Juego de trípodes </t>
  </si>
  <si>
    <t>Seguros</t>
  </si>
  <si>
    <t>%</t>
  </si>
  <si>
    <t>SUB-TOTAL RENTA DE CÁMARA</t>
  </si>
  <si>
    <t>06 02</t>
  </si>
  <si>
    <t>RENTA DE EQUIPO DE SONIDO</t>
  </si>
  <si>
    <t>SUB-TOTAL RENTA DE SONIDO</t>
  </si>
  <si>
    <t>06 03</t>
  </si>
  <si>
    <t>COMPRA DE MATERIAL CONSUMIBLE</t>
  </si>
  <si>
    <t>Consumibles de Producción/Dirección</t>
  </si>
  <si>
    <t>SUB-TOTAL CONSUMIBLES</t>
  </si>
  <si>
    <t>07 00</t>
  </si>
  <si>
    <t>07 01</t>
  </si>
  <si>
    <t>07 02</t>
  </si>
  <si>
    <t>DECORADOS Y ESCENARIOS</t>
  </si>
  <si>
    <t>Construcción y montaje de decorados en estudios</t>
  </si>
  <si>
    <t>Insonorización de decorados</t>
  </si>
  <si>
    <t>Compra de madera</t>
  </si>
  <si>
    <t>Compra de otros materiales de arte</t>
  </si>
  <si>
    <t>Compra de herramientas</t>
  </si>
  <si>
    <t>Alquiler de herramientas</t>
  </si>
  <si>
    <t>AMBIENTACIÓN Y UTILERIA</t>
  </si>
  <si>
    <t>Ambientación de decorados</t>
  </si>
  <si>
    <t xml:space="preserve">Pintura de decorados </t>
  </si>
  <si>
    <t>Compra de utileria</t>
  </si>
  <si>
    <t>Alquiler de utileria</t>
  </si>
  <si>
    <t>08 00</t>
  </si>
  <si>
    <t>08 01</t>
  </si>
  <si>
    <t>09 00</t>
  </si>
  <si>
    <t>09 01</t>
  </si>
  <si>
    <t>Días</t>
  </si>
  <si>
    <t>VIAJES AÉREOS</t>
  </si>
  <si>
    <t>Director</t>
  </si>
  <si>
    <t>Viajes</t>
  </si>
  <si>
    <t>Sonidista</t>
  </si>
  <si>
    <t>Fotógrafo</t>
  </si>
  <si>
    <t>Protagonista 1</t>
  </si>
  <si>
    <t>Protagonista 2</t>
  </si>
  <si>
    <t>Visas</t>
  </si>
  <si>
    <t>Impuestos</t>
  </si>
  <si>
    <t>Persona</t>
  </si>
  <si>
    <t>Sobrepeso de equipaje</t>
  </si>
  <si>
    <t>Único</t>
  </si>
  <si>
    <t>Seguros médicos</t>
  </si>
  <si>
    <t>SUB-TOTAL VIAJES AÉREOS</t>
  </si>
  <si>
    <t>10 00</t>
  </si>
  <si>
    <t>10 01</t>
  </si>
  <si>
    <t>ALIMENTACIÓN</t>
  </si>
  <si>
    <t>Pantry Oficina de Producción / PRE-PRODUCCIÓN</t>
  </si>
  <si>
    <t>Dietas / PRE-PRODUCCIÓN</t>
  </si>
  <si>
    <t>Personas</t>
  </si>
  <si>
    <t>Pantry Oficina de Producción / RODAJE</t>
  </si>
  <si>
    <t>Dietas / RODAJE</t>
  </si>
  <si>
    <t>Desayunos y almuerzos / RODAJE</t>
  </si>
  <si>
    <t>Meriendas, agua y café / RODAJE</t>
  </si>
  <si>
    <t>Consumibles de alimentación</t>
  </si>
  <si>
    <t>Alquiler de local para las comidas</t>
  </si>
  <si>
    <t>Gastos varios de alimentación</t>
  </si>
  <si>
    <t>Asistentes en rodaje</t>
  </si>
  <si>
    <t>11 00</t>
  </si>
  <si>
    <t xml:space="preserve">GASTOS DE PRODUCCIÓN </t>
  </si>
  <si>
    <t>11 01</t>
  </si>
  <si>
    <t>Alquiler de oficina de producción</t>
  </si>
  <si>
    <t>Gastos básicos de oficina (Agua, luz, gas, teléf.)</t>
  </si>
  <si>
    <t>Compra de softwares</t>
  </si>
  <si>
    <t>Mantenimiento equipos (PC, Mac, Impresoras, etc.)</t>
  </si>
  <si>
    <t xml:space="preserve">Limpieza de oficina </t>
  </si>
  <si>
    <t>Seguridad de oficina</t>
  </si>
  <si>
    <t>Secretaria de producción</t>
  </si>
  <si>
    <t>Contador de producción</t>
  </si>
  <si>
    <t>Materiales y papelería de oficina</t>
  </si>
  <si>
    <t>Impresiones y fotocopias</t>
  </si>
  <si>
    <t>Llamadas internacionales</t>
  </si>
  <si>
    <t>Tarjetas de teléfonos celulares</t>
  </si>
  <si>
    <t xml:space="preserve">Internet </t>
  </si>
  <si>
    <t>Correos</t>
  </si>
  <si>
    <t>SUB-TOTAL OFICINA DE PRODUCCIÓN</t>
  </si>
  <si>
    <t>11 02</t>
  </si>
  <si>
    <t>11 03</t>
  </si>
  <si>
    <t>DISCOS DUROS Y MEMORIAS</t>
  </si>
  <si>
    <t>Compra de discos duros para rodaje</t>
  </si>
  <si>
    <t>SUB-TOTAL DISCOS DUROS Y MEMORIAS</t>
  </si>
  <si>
    <t>Total GASTOS DE PRODUCCIÓN</t>
  </si>
  <si>
    <t>Total PRODUCCION</t>
  </si>
  <si>
    <t>12 00</t>
  </si>
  <si>
    <t>EDICIÓN DE IMAGEN</t>
  </si>
  <si>
    <t>12 01</t>
  </si>
  <si>
    <t>SALARIOS</t>
  </si>
  <si>
    <t>Editor de imagen</t>
  </si>
  <si>
    <t>Asistente de edición</t>
  </si>
  <si>
    <t>12 02</t>
  </si>
  <si>
    <t>ALQUILER DE SISTEMA NO LINEAL</t>
  </si>
  <si>
    <t>Alquiler de sala de edición</t>
  </si>
  <si>
    <t>12 03</t>
  </si>
  <si>
    <t>MATERIALES EDICIÓN</t>
  </si>
  <si>
    <t>Discos duros y materiales.</t>
  </si>
  <si>
    <t>12 04</t>
  </si>
  <si>
    <t>GASTOS VARIOS DE PRODUCCIÓN</t>
  </si>
  <si>
    <t>Alquiler de sala de proyección</t>
  </si>
  <si>
    <t xml:space="preserve">Taxis </t>
  </si>
  <si>
    <t>Animaciones</t>
  </si>
  <si>
    <t>Diseño de créditos iniciales y finales</t>
  </si>
  <si>
    <t>VFX</t>
  </si>
  <si>
    <t>Total EDICIÓN DE IMAGEN</t>
  </si>
  <si>
    <t>13 00</t>
  </si>
  <si>
    <t>EDICIÓN DE SONIDO</t>
  </si>
  <si>
    <t>13 01</t>
  </si>
  <si>
    <t>Diseñadora de banda sonora</t>
  </si>
  <si>
    <t>Editor de diálogos</t>
  </si>
  <si>
    <t>Editor de ambientes</t>
  </si>
  <si>
    <t>Grabador de Foley</t>
  </si>
  <si>
    <t>Editor de Foley</t>
  </si>
  <si>
    <t>Efectos de sala / Foley Artist</t>
  </si>
  <si>
    <t>Editor de música</t>
  </si>
  <si>
    <t>13 02</t>
  </si>
  <si>
    <t>ALQUILER DE SALA DE SONIDO</t>
  </si>
  <si>
    <t>Alquiler de sala de sonido Pro-Tools</t>
  </si>
  <si>
    <t>Paquete</t>
  </si>
  <si>
    <t>Alquiler de estudio de grabación para Foley</t>
  </si>
  <si>
    <t>Horas</t>
  </si>
  <si>
    <t>13 03</t>
  </si>
  <si>
    <t>13 04</t>
  </si>
  <si>
    <t>Alquiler de estudio de sonido para la pre-mezcla</t>
  </si>
  <si>
    <t>Total EDICIÓN DE SONIDO</t>
  </si>
  <si>
    <t>14 00</t>
  </si>
  <si>
    <t>GRABACIÓN DE MÚSICA ORIGINAL</t>
  </si>
  <si>
    <t>14 01</t>
  </si>
  <si>
    <t>Director de orquesta</t>
  </si>
  <si>
    <t>Coros</t>
  </si>
  <si>
    <t>Sonidista para la grabación de la música</t>
  </si>
  <si>
    <t>14 02</t>
  </si>
  <si>
    <t>ALQUILER DE ESTUDIO DE SONIDO</t>
  </si>
  <si>
    <t>Estudio de grabación de la música</t>
  </si>
  <si>
    <t>Estudio de grabación para la mezcla de la música</t>
  </si>
  <si>
    <t>14 03</t>
  </si>
  <si>
    <t>14 04</t>
  </si>
  <si>
    <t>Compra de CD, DVD</t>
  </si>
  <si>
    <t>Total GRABACIÓN DE MÚSICA</t>
  </si>
  <si>
    <t>15 00</t>
  </si>
  <si>
    <t>POSTPRODUCCIÓN DE SONIDO</t>
  </si>
  <si>
    <t>15 01</t>
  </si>
  <si>
    <t>MEZCLA FINAL</t>
  </si>
  <si>
    <t>Alquiler de estudio para Mezcla final de sonido</t>
  </si>
  <si>
    <t>Mezclador de sonido</t>
  </si>
  <si>
    <t>15 02</t>
  </si>
  <si>
    <t>PISTA INTERNACIONAL</t>
  </si>
  <si>
    <t>Paquete 5.1 M&amp;E</t>
  </si>
  <si>
    <t>15 03</t>
  </si>
  <si>
    <t>LICENCIA DOLBY</t>
  </si>
  <si>
    <t>Dolby SR Licence</t>
  </si>
  <si>
    <t>15 04</t>
  </si>
  <si>
    <t>GASTOS LOGÍSTICOS</t>
  </si>
  <si>
    <t>Gastos de Transporte</t>
  </si>
  <si>
    <t>Total POSTPRODUCCIÓN SONIDO</t>
  </si>
  <si>
    <t>16 00</t>
  </si>
  <si>
    <t>POSTPRODUCCIÓN DE IMAGEN</t>
  </si>
  <si>
    <t>16 01</t>
  </si>
  <si>
    <t>DCP (DIGITAL CINEMA PACKAGE)</t>
  </si>
  <si>
    <t>Digital Cinema Exhibition Kit Master</t>
  </si>
  <si>
    <t>DCP Master Authoring con Digital Cinema Exhibition Kit.</t>
  </si>
  <si>
    <t>INTERMEDIA DIGITAL 2K</t>
  </si>
  <si>
    <t>Conforming On-Line</t>
  </si>
  <si>
    <t>Corrección de Color para cine</t>
  </si>
  <si>
    <t>Corrección de Color para video y televisión</t>
  </si>
  <si>
    <t>Quicktime del Conforming por Rollo</t>
  </si>
  <si>
    <t>Generación de secuencias de cuadros para DCP</t>
  </si>
  <si>
    <t>DELIVERIES</t>
  </si>
  <si>
    <t>Traducción al idioma inglés</t>
  </si>
  <si>
    <t>Inserción de subtítulos y timming</t>
  </si>
  <si>
    <t>Traducción al idioma francés</t>
  </si>
  <si>
    <t>Máster BTC Digital</t>
  </si>
  <si>
    <t>Máster HDCAM SR Full Frame</t>
  </si>
  <si>
    <t>DVD con y sin autoría</t>
  </si>
  <si>
    <t>Blue Ray con y sin autoría</t>
  </si>
  <si>
    <t>Blu-Ray (máster digital y una copia)</t>
  </si>
  <si>
    <t>Versión para ciegos con audio descripción</t>
  </si>
  <si>
    <t>Versión Close Caption</t>
  </si>
  <si>
    <t>Versión con lenguaje de señas</t>
  </si>
  <si>
    <t>Otros formatos digitales</t>
  </si>
  <si>
    <t>MATERIALES DE VIDEO</t>
  </si>
  <si>
    <t>HDCAM SR</t>
  </si>
  <si>
    <t>Betacam Digital</t>
  </si>
  <si>
    <t>RESPALDO PELÍCULA COMPLETA</t>
  </si>
  <si>
    <t>Integración de respaldo a disco duro</t>
  </si>
  <si>
    <t>Integración de respaldo a LTO</t>
  </si>
  <si>
    <t>Total POSTPRODUCCION</t>
  </si>
  <si>
    <t>17 00</t>
  </si>
  <si>
    <t>SEGUROS</t>
  </si>
  <si>
    <t>17 01</t>
  </si>
  <si>
    <t>POLIZA GLOBAL</t>
  </si>
  <si>
    <t>Pérdida de Inversión en Filmación</t>
  </si>
  <si>
    <t>Interrupción Filmica</t>
  </si>
  <si>
    <t>Riesgos Profesionales</t>
  </si>
  <si>
    <t>Riesgos Civiles</t>
  </si>
  <si>
    <t>Dinero y Valores</t>
  </si>
  <si>
    <t>Derecho Políza</t>
  </si>
  <si>
    <t>Total SEGUROS</t>
  </si>
  <si>
    <t>18 00</t>
  </si>
  <si>
    <t>ASESORÍA LEGAL Y FINANCIERA</t>
  </si>
  <si>
    <t>18 01</t>
  </si>
  <si>
    <t>ASESORÍA FINANCIERA</t>
  </si>
  <si>
    <t>Consultor financiero</t>
  </si>
  <si>
    <t>Auditoria externa</t>
  </si>
  <si>
    <t>Comisiones de bancos</t>
  </si>
  <si>
    <t>18 02</t>
  </si>
  <si>
    <t>ASESORÍA LEGAL</t>
  </si>
  <si>
    <t>Asesor legal (Contratos &amp; Derechos)</t>
  </si>
  <si>
    <t>Traducción de documentos</t>
  </si>
  <si>
    <t>MARKETING Y PROMOCIÓN</t>
  </si>
  <si>
    <t>REGISTRO DE PELÍCULA</t>
  </si>
  <si>
    <t xml:space="preserve">Registro de película </t>
  </si>
  <si>
    <t>SUB-TOTAL REGISTRO DE PELÍCULA</t>
  </si>
  <si>
    <t>MATERIALES PROMOCIONALES</t>
  </si>
  <si>
    <t>Edición de Trailer</t>
  </si>
  <si>
    <t xml:space="preserve">Edición de Making Off </t>
  </si>
  <si>
    <t>Cápsulas de 30 segs. Para redes sociales</t>
  </si>
  <si>
    <t>Diseño de Cartel y otros materiales gráficos (EPK)</t>
  </si>
  <si>
    <t>Impresión de cartel y otros materiales gráficos</t>
  </si>
  <si>
    <t>Impresión de otros materiales promocionales</t>
  </si>
  <si>
    <t>Diseño y montaje de página web</t>
  </si>
  <si>
    <t>Campaña digital en redes sociales</t>
  </si>
  <si>
    <t>SUB-TOTAL MATERIALES PROMOCIONALES</t>
  </si>
  <si>
    <t>TRADUCCIONES</t>
  </si>
  <si>
    <t>Lista de diálogos en español</t>
  </si>
  <si>
    <t>Traducción de lista de diálogos al inglés</t>
  </si>
  <si>
    <t>Traducción de lista de diálogos al francés</t>
  </si>
  <si>
    <t>Traducción de EPK y otros materiales gráficos</t>
  </si>
  <si>
    <t>SUB-TOTAL TRADUCCIONES</t>
  </si>
  <si>
    <t>Total MARKETING Y PROMOCIÓN</t>
  </si>
  <si>
    <t>Total OTROS GASTOS</t>
  </si>
  <si>
    <t>Total OTROS</t>
  </si>
  <si>
    <t>PRODUCTOR:</t>
  </si>
  <si>
    <t>Guion y Música</t>
  </si>
  <si>
    <t>Edición de Imagen</t>
  </si>
  <si>
    <t>Grabación de Música Original</t>
  </si>
  <si>
    <t>Post-Producción de Sonido</t>
  </si>
  <si>
    <t>Post-Producción de Imagen</t>
  </si>
  <si>
    <t>Asesoría financiera y legal</t>
  </si>
  <si>
    <t>Marketing y Promoción</t>
  </si>
  <si>
    <t>CANT.</t>
  </si>
  <si>
    <t>RESUMEN DEL PRESUPUESTO</t>
  </si>
  <si>
    <t>TÍTULO:</t>
  </si>
  <si>
    <t>DIRECTOR:</t>
  </si>
  <si>
    <t>Semanas</t>
  </si>
  <si>
    <t>Total ASESORÍA LEGAL Y FINANCIERA</t>
  </si>
  <si>
    <t>Gastos representación Producción / PRE-PROD.</t>
  </si>
  <si>
    <t>Unidad</t>
  </si>
  <si>
    <t>Proyecto</t>
  </si>
  <si>
    <t>Páginas</t>
  </si>
  <si>
    <t>Minutos</t>
  </si>
  <si>
    <t>Otros accesorios</t>
  </si>
  <si>
    <t>¨Proyecto</t>
  </si>
  <si>
    <t>Meses</t>
  </si>
  <si>
    <t>GASTOS ADMINISTRATIVOS 10 %</t>
  </si>
  <si>
    <t>SUB-TOTAL</t>
  </si>
  <si>
    <t>IMPREVISTOS 5 %</t>
  </si>
  <si>
    <t>Extras (X 10) en Secuencia 1</t>
  </si>
  <si>
    <t>Extras (X 10) en Secuencia 5</t>
  </si>
  <si>
    <t>Extras (X 10) en Secuencia 6</t>
  </si>
  <si>
    <t>Extras (X 5) en Secuencia 2</t>
  </si>
  <si>
    <t>Extras (X 200) en Secuencia 3</t>
  </si>
  <si>
    <t>Extras (X 7) en Secuencia 4</t>
  </si>
  <si>
    <t>GRAN TOTAL</t>
  </si>
  <si>
    <t>PLAN DE PRODUCCIÓN</t>
  </si>
  <si>
    <t>Formato:</t>
  </si>
  <si>
    <t>Duración:</t>
  </si>
  <si>
    <t>Aspect Ratio:</t>
  </si>
  <si>
    <t>Sonido:</t>
  </si>
  <si>
    <t>Inicio de Preproducción:</t>
  </si>
  <si>
    <t>Inicio de Rodaje:</t>
  </si>
  <si>
    <t>Inicio de Postproducción:</t>
  </si>
  <si>
    <t>País de Producción:</t>
  </si>
  <si>
    <t>Cuba</t>
  </si>
  <si>
    <t>Estreno Internacional:</t>
  </si>
  <si>
    <t>Estreno en Cuba:</t>
  </si>
  <si>
    <t>Países co-productores</t>
  </si>
  <si>
    <t>Estreno en OTRO PAÍS</t>
  </si>
  <si>
    <t>ESTATUS</t>
  </si>
  <si>
    <t>SUB-TOTAL SALARIOS DE EDICIÓN</t>
  </si>
  <si>
    <t>SUB-TOTAL ALQUILER SALA DE EDICIÓN</t>
  </si>
  <si>
    <t>SUB-TOTAL MATERIALES DE EDICIÓN</t>
  </si>
  <si>
    <t>SUB-TOTAL GASTOS VARIOS DE PRODUCCIÓN</t>
  </si>
  <si>
    <t>ANIMACIONES, VFX Y CRÉDITOS</t>
  </si>
  <si>
    <t>SUB-TOTAL ANIMACIONES, VFX Y CRÉDITOS</t>
  </si>
  <si>
    <t>SUB-TOTAL SALARIOS</t>
  </si>
  <si>
    <t>SUB-TOTAL ALQUILER SALA DE SONIDO</t>
  </si>
  <si>
    <t>SUB-TOTAL ALQUILER DE ESTUDIO DE SONIDO</t>
  </si>
  <si>
    <t xml:space="preserve">SUB-TOTAL MATERIALES </t>
  </si>
  <si>
    <t xml:space="preserve">MATERIALES </t>
  </si>
  <si>
    <t>SUB-TOTAL MEZCLA FINAL DE SONIDO</t>
  </si>
  <si>
    <t>SUB-TOTAL PISTA INTERNACIONAL</t>
  </si>
  <si>
    <t>SUB-TOTAL LICENCIA DOLBY</t>
  </si>
  <si>
    <t>SUB-TOTAL GASTOS LOGÍSTICOS</t>
  </si>
  <si>
    <t>SUB-TOTAL DCP</t>
  </si>
  <si>
    <t>SUB-TOTAL INTERMEDIA DIGITAL</t>
  </si>
  <si>
    <t>SUB-TOTAL DELIVERIES</t>
  </si>
  <si>
    <t>SUB-TOTAL MATERIALES DE VIDEO</t>
  </si>
  <si>
    <t>SUB-TOTAL RESPALDO PELÍCULA</t>
  </si>
  <si>
    <t>SUB-TOTAL SEGUROS</t>
  </si>
  <si>
    <t>SUB-TOTAL ASESORÍA LEGAL</t>
  </si>
  <si>
    <t>SUB-TOTAL ASESORÍA FINANCIERA</t>
  </si>
  <si>
    <t>INFORMACIÓN IMPORTANTE</t>
  </si>
  <si>
    <t>Se pueden eliminar líneas del presupuesto para ajustarlo a cada proyecto específico</t>
  </si>
  <si>
    <t>pero se debe de tener en cuenta corregir las fórmulas cada vez que se eliminen líneas,</t>
  </si>
  <si>
    <t xml:space="preserve">tanto en el modelo de presupuesto desglosado como en el resumen. </t>
  </si>
  <si>
    <t>No se deben dejar rubros en blancos cuando el proyecto no los utilice. Eliminar los</t>
  </si>
  <si>
    <t>items y corregir las fórmulas.</t>
  </si>
  <si>
    <t>No se deben de eliminar las columnas.</t>
  </si>
  <si>
    <t>DIRECTOR (A):</t>
  </si>
  <si>
    <t>PRODUCTOR (A):</t>
  </si>
  <si>
    <t>OFICINA DE PRODUCCIÓN EN RODAJE</t>
  </si>
  <si>
    <t>Compra de tarjetas de memoria</t>
  </si>
  <si>
    <t>Nombre Proyecto:</t>
  </si>
  <si>
    <t>Productor:</t>
  </si>
  <si>
    <t>Nombre Colectivo:</t>
  </si>
  <si>
    <t>Director:</t>
  </si>
  <si>
    <t xml:space="preserve">Fecha: </t>
  </si>
  <si>
    <t xml:space="preserve">Presupuesto: </t>
  </si>
  <si>
    <t>FUENTE FINANCIERA</t>
  </si>
  <si>
    <t>CANTIDAD</t>
  </si>
  <si>
    <t>RECUPERABLE</t>
  </si>
  <si>
    <t xml:space="preserve">PAÍS: </t>
  </si>
  <si>
    <t>Subtotal</t>
  </si>
  <si>
    <t>Subtotals</t>
  </si>
  <si>
    <t>UM</t>
  </si>
  <si>
    <t>02 03</t>
  </si>
  <si>
    <t>DIRECCIÓN DE ARTE</t>
  </si>
  <si>
    <t>02 04</t>
  </si>
  <si>
    <t>DIRECCIÓN DE ANIMACIÓN</t>
  </si>
  <si>
    <t>ELENCO PRINCIPAL (VOCES)</t>
  </si>
  <si>
    <t>ELENCO SECUNDARIO, FIGURANTES Y EXTRAS (VOCES)</t>
  </si>
  <si>
    <t>PERSONAL DE DISEÑOS Y GRABACIÓN</t>
  </si>
  <si>
    <t>Diseñador story board. 1</t>
  </si>
  <si>
    <t>Preproducción</t>
  </si>
  <si>
    <t>Diseñador story board. 2</t>
  </si>
  <si>
    <t>Diseñador de personajes. 1</t>
  </si>
  <si>
    <t>Diseñador de personajes. 2</t>
  </si>
  <si>
    <t>Lay outs y puesta en escena. 1</t>
  </si>
  <si>
    <t>Lay outs y puesta en escena. 2</t>
  </si>
  <si>
    <t>Diseñador escenográfico. 1</t>
  </si>
  <si>
    <t>Diseñador escenográfico. 2</t>
  </si>
  <si>
    <t>Diseñador escenográfico. 3</t>
  </si>
  <si>
    <t>Diseñador escenográfico. 4</t>
  </si>
  <si>
    <t>Diseñador de color. 1</t>
  </si>
  <si>
    <t>Diseñador de color. 2</t>
  </si>
  <si>
    <t>Editor cinematográfico</t>
  </si>
  <si>
    <t>Grabador cinematográfico</t>
  </si>
  <si>
    <t>Grabador cinematog. Asistente</t>
  </si>
  <si>
    <t>SUB-TOTAL PERSONAL DE DISEÑO Y GRABACIÓN</t>
  </si>
  <si>
    <t>PERSONAL DE ANIMACIÓN</t>
  </si>
  <si>
    <t>Animación principal. 1</t>
  </si>
  <si>
    <t>Producción</t>
  </si>
  <si>
    <t>Animación principal. 2</t>
  </si>
  <si>
    <t>Animación principal. 3</t>
  </si>
  <si>
    <t>Animación principal. 4</t>
  </si>
  <si>
    <t>Animación principal. 5</t>
  </si>
  <si>
    <t>Animador asistente. 1</t>
  </si>
  <si>
    <t>Animador asistente. 2</t>
  </si>
  <si>
    <t>Animador asistente. 3</t>
  </si>
  <si>
    <t>Animador asistente. 4</t>
  </si>
  <si>
    <t>Animador asistente. 5</t>
  </si>
  <si>
    <t>Animador Limpieza. 1</t>
  </si>
  <si>
    <t>Animador Limpieza. 2</t>
  </si>
  <si>
    <t>Animador Limpieza. 3</t>
  </si>
  <si>
    <t>Animador Limpieza. 4</t>
  </si>
  <si>
    <t>Animador Limpieza. 5</t>
  </si>
  <si>
    <t>Supervisor de animación. 1</t>
  </si>
  <si>
    <t>Supervisor de animación. 2</t>
  </si>
  <si>
    <t>Infografista prueba filmación</t>
  </si>
  <si>
    <t>SUB-TOTAL PERSONAL DE ANIMACIÓN</t>
  </si>
  <si>
    <t>PERSONAL DE FILMACIÓN</t>
  </si>
  <si>
    <t xml:space="preserve">Infografista de scanner y </t>
  </si>
  <si>
    <t>retoque de línea. 1</t>
  </si>
  <si>
    <t>retoque de línea. 2</t>
  </si>
  <si>
    <t>Infografista de coloreado y</t>
  </si>
  <si>
    <t>Compositor de imagen y</t>
  </si>
  <si>
    <t>filmación. 1</t>
  </si>
  <si>
    <t>filmación. 2</t>
  </si>
  <si>
    <t>filmación. 3</t>
  </si>
  <si>
    <t>filmación. 4</t>
  </si>
  <si>
    <t>Fotógrafo de animación y</t>
  </si>
  <si>
    <t>Trucaje.</t>
  </si>
  <si>
    <t>Supervisor de color y retoque de</t>
  </si>
  <si>
    <t>línea. 1</t>
  </si>
  <si>
    <t>línea. 2</t>
  </si>
  <si>
    <t xml:space="preserve">Infografista en modelado y </t>
  </si>
  <si>
    <t>render 3D. (cantidad modelos). 1</t>
  </si>
  <si>
    <t>render 3D. (cantidad modelos). 2</t>
  </si>
  <si>
    <t>render 3D. (cantidad modelos). 3</t>
  </si>
  <si>
    <t>render 3D. (cantidad modelos). 4</t>
  </si>
  <si>
    <t>Diseñador Efectos Especiales. 1</t>
  </si>
  <si>
    <t>SUB-TOTAL PERSONAL DE FILMACIÓN</t>
  </si>
  <si>
    <t>PERSONAL DE VESTUARIO</t>
  </si>
  <si>
    <t>Total EQUIPO TÉCNICO</t>
  </si>
  <si>
    <t>ALQUILER DE EQUIPAMIENTO DE FILMACIÓN</t>
  </si>
  <si>
    <t>Alquiler de cámara con accesorios</t>
  </si>
  <si>
    <t>Alquiler de equipo de sonido digital</t>
  </si>
  <si>
    <t>Consumibles de cámara</t>
  </si>
  <si>
    <t>Consumibles de sonido</t>
  </si>
  <si>
    <t>Consumibles de iluminación</t>
  </si>
  <si>
    <t>Total ALQUILER DE EQUIPAMIENTO DE FILMACIÓN</t>
  </si>
  <si>
    <t>CONSTRUCCIÓN Y MONTAJE</t>
  </si>
  <si>
    <t>SUB-TOTAL CONSTRUCCIÓN Y MONTAJE</t>
  </si>
  <si>
    <t>SUB-TOTAL AMBIENTACIÓN Y UTILERÍA</t>
  </si>
  <si>
    <t>Total DECORADOS Y ESCENARIOS</t>
  </si>
  <si>
    <t>ALIMENTACIÓN Y ALOJAMIENTO</t>
  </si>
  <si>
    <t>SUB-TOTAL ALIMENTACIÓN Y ALOJAMIENTO</t>
  </si>
  <si>
    <t>Total ALIMENTACIÓN Y ALOJAMIENTOS</t>
  </si>
  <si>
    <t>10 03</t>
  </si>
  <si>
    <t>Coordinador de Post-Producción</t>
  </si>
  <si>
    <t>11 04</t>
  </si>
  <si>
    <t>11 05</t>
  </si>
  <si>
    <t>15 05</t>
  </si>
  <si>
    <t>15 06</t>
  </si>
  <si>
    <t>Total POST-PRODUCCIÓN DE IMAGEN</t>
  </si>
  <si>
    <t>17 02</t>
  </si>
  <si>
    <t>18 03</t>
  </si>
  <si>
    <t>Total ELENCO PRINCIPAL (VOCES)</t>
  </si>
  <si>
    <t>Elenco principal (Voces)</t>
  </si>
  <si>
    <t>Producción, dirección, dir. de arte y animación</t>
  </si>
  <si>
    <t>Total ELENCO SECUNDARIO Y EXTRAS (VOCES)</t>
  </si>
  <si>
    <t>Equipo técnico (Salarios)</t>
  </si>
  <si>
    <t>Alquiler de equipamiento de filmación</t>
  </si>
  <si>
    <t>Elenco secundario, figurantes y extras (Voces)</t>
  </si>
  <si>
    <t>Decorados y escenarios</t>
  </si>
  <si>
    <t>Total VIAJES AÉREOS</t>
  </si>
  <si>
    <t>Alimentación y alojamiento</t>
  </si>
  <si>
    <t xml:space="preserve">Gastos de Producción </t>
  </si>
  <si>
    <t>Edición de Sonido</t>
  </si>
  <si>
    <t>FONDO DE FOMENTO DEL CINE CUBANO</t>
  </si>
  <si>
    <t>Este es un compendio de los documentos complementarios a entregar al Fondo.</t>
  </si>
  <si>
    <t>Los documentos que aparecen rellenados, sirven como ejemplo para su correcto uso.</t>
  </si>
  <si>
    <t xml:space="preserve">No se deben de cambiar el orden de los rubros del presupuesto, </t>
  </si>
  <si>
    <t>CORTOMETRAJE ANIMACIÓN</t>
  </si>
  <si>
    <t>Se puede renombrar  cada rubro según conveniencia.</t>
  </si>
</sst>
</file>

<file path=xl/styles.xml><?xml version="1.0" encoding="utf-8"?>
<styleSheet xmlns="http://schemas.openxmlformats.org/spreadsheetml/2006/main">
  <numFmts count="9">
    <numFmt numFmtId="41" formatCode="_-* #,##0\ _€_-;\-* #,##0\ _€_-;_-* &quot;-&quot;\ _€_-;_-@_-"/>
    <numFmt numFmtId="164" formatCode="_(&quot;C$&quot;\ * #,##0_);_(&quot;C$&quot;\ * \(#,##0\);_(&quot;C$&quot;\ * &quot;-&quot;_);_(@_)"/>
    <numFmt numFmtId="165" formatCode="_(&quot;C$&quot;\ * #,##0.00_);_(&quot;C$&quot;\ * \(#,##0.00\);_(&quot;C$&quot;\ * &quot;-&quot;??_);_(@_)"/>
    <numFmt numFmtId="166" formatCode="[$CUC]\ #,##0.00"/>
    <numFmt numFmtId="167" formatCode="d&quot; de &quot;mmm&quot; de &quot;yy"/>
    <numFmt numFmtId="168" formatCode="_([$€-2]\ * #,##0_);_([$€-2]\ * \(#,##0\);_([$€-2]\ * &quot;-&quot;??_);_(@_)"/>
    <numFmt numFmtId="169" formatCode="_-&quot;€&quot;* #,##0_-;\-&quot;€&quot;* #,##0_-;_-&quot;€&quot;* &quot;-&quot;??_-;_-@_-"/>
    <numFmt numFmtId="170" formatCode="#,##0.00\ _€"/>
    <numFmt numFmtId="171" formatCode="#,##0_ ;\-#,##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</font>
    <font>
      <b/>
      <i/>
      <sz val="10"/>
      <name val="Tahoma"/>
      <family val="2"/>
    </font>
    <font>
      <sz val="14"/>
      <color rgb="FF000000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166" fontId="0" fillId="0" borderId="1" xfId="1" applyNumberFormat="1" applyFont="1" applyBorder="1"/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/>
    <xf numFmtId="166" fontId="0" fillId="0" borderId="1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5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6" fontId="5" fillId="0" borderId="8" xfId="1" applyNumberFormat="1" applyFont="1" applyBorder="1"/>
    <xf numFmtId="166" fontId="5" fillId="0" borderId="8" xfId="0" applyNumberFormat="1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/>
    <xf numFmtId="166" fontId="5" fillId="0" borderId="12" xfId="0" applyNumberFormat="1" applyFont="1" applyBorder="1"/>
    <xf numFmtId="0" fontId="5" fillId="0" borderId="11" xfId="0" applyFont="1" applyBorder="1"/>
    <xf numFmtId="166" fontId="5" fillId="2" borderId="4" xfId="0" applyNumberFormat="1" applyFont="1" applyFill="1" applyBorder="1"/>
    <xf numFmtId="166" fontId="5" fillId="0" borderId="14" xfId="0" applyNumberFormat="1" applyFont="1" applyBorder="1"/>
    <xf numFmtId="9" fontId="5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9" fontId="5" fillId="0" borderId="10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0" xfId="0" applyFont="1"/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center"/>
    </xf>
    <xf numFmtId="166" fontId="6" fillId="3" borderId="17" xfId="1" applyNumberFormat="1" applyFont="1" applyFill="1" applyBorder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4" fontId="5" fillId="0" borderId="8" xfId="0" applyNumberFormat="1" applyFont="1" applyBorder="1"/>
    <xf numFmtId="0" fontId="2" fillId="0" borderId="0" xfId="0" applyFont="1"/>
    <xf numFmtId="166" fontId="2" fillId="0" borderId="0" xfId="0" applyNumberFormat="1" applyFont="1"/>
    <xf numFmtId="0" fontId="6" fillId="0" borderId="8" xfId="0" applyFont="1" applyBorder="1"/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1" xfId="0" applyFont="1" applyBorder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66" fontId="6" fillId="2" borderId="4" xfId="0" applyNumberFormat="1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166" fontId="5" fillId="2" borderId="3" xfId="0" applyNumberFormat="1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4" fontId="5" fillId="0" borderId="0" xfId="0" applyNumberFormat="1" applyFont="1"/>
    <xf numFmtId="4" fontId="6" fillId="3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4" fontId="6" fillId="2" borderId="3" xfId="0" applyNumberFormat="1" applyFont="1" applyFill="1" applyBorder="1"/>
    <xf numFmtId="4" fontId="5" fillId="0" borderId="7" xfId="0" applyNumberFormat="1" applyFont="1" applyBorder="1"/>
    <xf numFmtId="4" fontId="5" fillId="0" borderId="2" xfId="0" applyNumberFormat="1" applyFont="1" applyBorder="1"/>
    <xf numFmtId="4" fontId="5" fillId="0" borderId="2" xfId="1" applyNumberFormat="1" applyFont="1" applyFill="1" applyBorder="1"/>
    <xf numFmtId="4" fontId="5" fillId="0" borderId="11" xfId="0" applyNumberFormat="1" applyFont="1" applyBorder="1"/>
    <xf numFmtId="4" fontId="5" fillId="0" borderId="5" xfId="0" applyNumberFormat="1" applyFont="1" applyBorder="1"/>
    <xf numFmtId="4" fontId="5" fillId="0" borderId="8" xfId="2" applyNumberFormat="1" applyFont="1" applyFill="1" applyBorder="1"/>
    <xf numFmtId="4" fontId="5" fillId="0" borderId="9" xfId="0" applyNumberFormat="1" applyFont="1" applyBorder="1"/>
    <xf numFmtId="4" fontId="6" fillId="2" borderId="10" xfId="0" applyNumberFormat="1" applyFont="1" applyFill="1" applyBorder="1"/>
    <xf numFmtId="4" fontId="5" fillId="2" borderId="3" xfId="0" applyNumberFormat="1" applyFont="1" applyFill="1" applyBorder="1"/>
    <xf numFmtId="4" fontId="5" fillId="0" borderId="0" xfId="1" applyNumberFormat="1" applyFont="1" applyFill="1" applyBorder="1"/>
    <xf numFmtId="4" fontId="6" fillId="3" borderId="16" xfId="0" applyNumberFormat="1" applyFont="1" applyFill="1" applyBorder="1"/>
    <xf numFmtId="4" fontId="5" fillId="0" borderId="10" xfId="0" applyNumberFormat="1" applyFont="1" applyBorder="1"/>
    <xf numFmtId="4" fontId="5" fillId="0" borderId="6" xfId="0" applyNumberFormat="1" applyFont="1" applyBorder="1"/>
    <xf numFmtId="4" fontId="5" fillId="0" borderId="3" xfId="0" applyNumberFormat="1" applyFont="1" applyBorder="1"/>
    <xf numFmtId="4" fontId="6" fillId="0" borderId="4" xfId="0" applyNumberFormat="1" applyFont="1" applyBorder="1"/>
    <xf numFmtId="4" fontId="6" fillId="2" borderId="4" xfId="0" applyNumberFormat="1" applyFont="1" applyFill="1" applyBorder="1"/>
    <xf numFmtId="4" fontId="5" fillId="0" borderId="2" xfId="1" applyNumberFormat="1" applyFont="1" applyBorder="1"/>
    <xf numFmtId="4" fontId="6" fillId="0" borderId="5" xfId="0" applyNumberFormat="1" applyFont="1" applyBorder="1"/>
    <xf numFmtId="4" fontId="5" fillId="0" borderId="9" xfId="1" applyNumberFormat="1" applyFont="1" applyBorder="1"/>
    <xf numFmtId="4" fontId="6" fillId="0" borderId="6" xfId="0" applyNumberFormat="1" applyFont="1" applyBorder="1"/>
    <xf numFmtId="4" fontId="5" fillId="0" borderId="0" xfId="1" applyNumberFormat="1" applyFont="1" applyBorder="1"/>
    <xf numFmtId="4" fontId="5" fillId="0" borderId="8" xfId="1" applyNumberFormat="1" applyFont="1" applyBorder="1"/>
    <xf numFmtId="4" fontId="6" fillId="3" borderId="19" xfId="0" applyNumberFormat="1" applyFont="1" applyFill="1" applyBorder="1"/>
    <xf numFmtId="4" fontId="5" fillId="2" borderId="6" xfId="0" applyNumberFormat="1" applyFont="1" applyFill="1" applyBorder="1"/>
    <xf numFmtId="4" fontId="5" fillId="2" borderId="1" xfId="0" applyNumberFormat="1" applyFont="1" applyFill="1" applyBorder="1"/>
    <xf numFmtId="4" fontId="5" fillId="2" borderId="5" xfId="0" applyNumberFormat="1" applyFont="1" applyFill="1" applyBorder="1"/>
    <xf numFmtId="4" fontId="5" fillId="0" borderId="1" xfId="0" applyNumberFormat="1" applyFont="1" applyBorder="1"/>
    <xf numFmtId="0" fontId="8" fillId="0" borderId="26" xfId="0" applyFont="1" applyBorder="1"/>
    <xf numFmtId="0" fontId="8" fillId="0" borderId="30" xfId="0" applyFont="1" applyBorder="1"/>
    <xf numFmtId="0" fontId="8" fillId="0" borderId="27" xfId="0" applyFont="1" applyBorder="1"/>
    <xf numFmtId="0" fontId="9" fillId="0" borderId="31" xfId="0" applyFont="1" applyBorder="1"/>
    <xf numFmtId="167" fontId="10" fillId="0" borderId="32" xfId="0" applyNumberFormat="1" applyFont="1" applyBorder="1" applyAlignment="1">
      <alignment horizontal="left"/>
    </xf>
    <xf numFmtId="167" fontId="10" fillId="0" borderId="32" xfId="0" applyNumberFormat="1" applyFont="1" applyBorder="1" applyAlignment="1">
      <alignment horizontal="right"/>
    </xf>
    <xf numFmtId="167" fontId="9" fillId="0" borderId="33" xfId="0" applyNumberFormat="1" applyFont="1" applyBorder="1" applyAlignment="1">
      <alignment horizontal="left"/>
    </xf>
    <xf numFmtId="0" fontId="8" fillId="0" borderId="0" xfId="0" applyFont="1"/>
    <xf numFmtId="0" fontId="8" fillId="0" borderId="24" xfId="0" applyFont="1" applyBorder="1"/>
    <xf numFmtId="0" fontId="11" fillId="0" borderId="23" xfId="0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34" xfId="0" applyNumberFormat="1" applyFont="1" applyBorder="1" applyAlignment="1">
      <alignment horizontal="right"/>
    </xf>
    <xf numFmtId="0" fontId="8" fillId="0" borderId="23" xfId="0" applyFont="1" applyBorder="1"/>
    <xf numFmtId="0" fontId="10" fillId="0" borderId="0" xfId="0" applyFont="1" applyAlignment="1">
      <alignment horizontal="right"/>
    </xf>
    <xf numFmtId="3" fontId="12" fillId="0" borderId="34" xfId="0" applyNumberFormat="1" applyFont="1" applyBorder="1" applyAlignment="1" applyProtection="1">
      <alignment horizontal="right"/>
      <protection locked="0"/>
    </xf>
    <xf numFmtId="20" fontId="12" fillId="0" borderId="34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8" fillId="0" borderId="28" xfId="0" applyFont="1" applyBorder="1"/>
    <xf numFmtId="3" fontId="11" fillId="0" borderId="25" xfId="0" applyNumberFormat="1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8" fillId="0" borderId="29" xfId="0" applyFont="1" applyBorder="1"/>
    <xf numFmtId="166" fontId="6" fillId="0" borderId="5" xfId="0" applyNumberFormat="1" applyFont="1" applyBorder="1"/>
    <xf numFmtId="166" fontId="6" fillId="0" borderId="12" xfId="0" applyNumberFormat="1" applyFont="1" applyBorder="1"/>
    <xf numFmtId="0" fontId="6" fillId="3" borderId="36" xfId="0" applyFont="1" applyFill="1" applyBorder="1"/>
    <xf numFmtId="166" fontId="6" fillId="2" borderId="3" xfId="0" applyNumberFormat="1" applyFont="1" applyFill="1" applyBorder="1"/>
    <xf numFmtId="166" fontId="5" fillId="0" borderId="3" xfId="0" applyNumberFormat="1" applyFont="1" applyBorder="1"/>
    <xf numFmtId="166" fontId="5" fillId="0" borderId="7" xfId="0" applyNumberFormat="1" applyFont="1" applyBorder="1"/>
    <xf numFmtId="166" fontId="5" fillId="0" borderId="2" xfId="1" applyNumberFormat="1" applyFont="1" applyBorder="1"/>
    <xf numFmtId="166" fontId="5" fillId="0" borderId="2" xfId="1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26" xfId="0" applyBorder="1"/>
    <xf numFmtId="0" fontId="0" fillId="0" borderId="30" xfId="0" applyBorder="1"/>
    <xf numFmtId="0" fontId="0" fillId="0" borderId="27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5" xfId="0" applyBorder="1"/>
    <xf numFmtId="4" fontId="15" fillId="0" borderId="1" xfId="0" applyNumberFormat="1" applyFont="1" applyBorder="1"/>
    <xf numFmtId="0" fontId="4" fillId="0" borderId="7" xfId="0" applyFont="1" applyBorder="1" applyAlignment="1">
      <alignment horizontal="right"/>
    </xf>
    <xf numFmtId="0" fontId="0" fillId="0" borderId="14" xfId="0" applyBorder="1" applyAlignment="1">
      <alignment horizontal="right"/>
    </xf>
    <xf numFmtId="4" fontId="7" fillId="0" borderId="14" xfId="0" applyNumberFormat="1" applyFont="1" applyBorder="1"/>
    <xf numFmtId="4" fontId="15" fillId="0" borderId="38" xfId="0" applyNumberFormat="1" applyFont="1" applyBorder="1"/>
    <xf numFmtId="166" fontId="5" fillId="0" borderId="25" xfId="0" applyNumberFormat="1" applyFont="1" applyBorder="1"/>
    <xf numFmtId="4" fontId="7" fillId="0" borderId="5" xfId="0" applyNumberFormat="1" applyFont="1" applyBorder="1"/>
    <xf numFmtId="4" fontId="15" fillId="0" borderId="40" xfId="0" applyNumberFormat="1" applyFont="1" applyBorder="1"/>
    <xf numFmtId="0" fontId="5" fillId="0" borderId="1" xfId="0" applyFont="1" applyBorder="1" applyAlignment="1">
      <alignment horizontal="center"/>
    </xf>
    <xf numFmtId="0" fontId="0" fillId="4" borderId="0" xfId="0" applyFill="1"/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0" fillId="0" borderId="39" xfId="0" applyBorder="1"/>
    <xf numFmtId="10" fontId="20" fillId="0" borderId="9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37" xfId="0" applyBorder="1"/>
    <xf numFmtId="168" fontId="0" fillId="0" borderId="1" xfId="1" applyNumberFormat="1" applyFont="1" applyBorder="1" applyAlignment="1">
      <alignment horizontal="right"/>
    </xf>
    <xf numFmtId="10" fontId="2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52" xfId="0" applyBorder="1"/>
    <xf numFmtId="168" fontId="0" fillId="0" borderId="53" xfId="1" applyNumberFormat="1" applyFont="1" applyBorder="1" applyAlignment="1">
      <alignment horizontal="right"/>
    </xf>
    <xf numFmtId="9" fontId="20" fillId="0" borderId="53" xfId="0" applyNumberFormat="1" applyFont="1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18" fillId="0" borderId="28" xfId="0" applyFont="1" applyBorder="1" applyAlignment="1">
      <alignment horizontal="right"/>
    </xf>
    <xf numFmtId="9" fontId="21" fillId="0" borderId="55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9" fontId="21" fillId="0" borderId="0" xfId="1" applyNumberFormat="1" applyFont="1" applyBorder="1" applyAlignment="1">
      <alignment horizontal="right"/>
    </xf>
    <xf numFmtId="9" fontId="21" fillId="0" borderId="0" xfId="0" applyNumberFormat="1" applyFont="1" applyAlignment="1">
      <alignment horizontal="right"/>
    </xf>
    <xf numFmtId="0" fontId="21" fillId="0" borderId="21" xfId="0" applyFont="1" applyBorder="1" applyAlignment="1">
      <alignment horizontal="right"/>
    </xf>
    <xf numFmtId="9" fontId="21" fillId="0" borderId="21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8" fontId="21" fillId="0" borderId="0" xfId="1" applyNumberFormat="1" applyFont="1" applyBorder="1" applyAlignment="1">
      <alignment horizontal="right"/>
    </xf>
    <xf numFmtId="0" fontId="0" fillId="0" borderId="56" xfId="0" applyBorder="1"/>
    <xf numFmtId="168" fontId="0" fillId="0" borderId="57" xfId="1" applyNumberFormat="1" applyFont="1" applyBorder="1" applyAlignment="1">
      <alignment horizontal="right"/>
    </xf>
    <xf numFmtId="10" fontId="20" fillId="0" borderId="57" xfId="0" applyNumberFormat="1" applyFont="1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8" xfId="0" applyBorder="1" applyAlignment="1">
      <alignment horizontal="right"/>
    </xf>
    <xf numFmtId="10" fontId="20" fillId="0" borderId="53" xfId="0" applyNumberFormat="1" applyFont="1" applyBorder="1" applyAlignment="1">
      <alignment horizontal="right"/>
    </xf>
    <xf numFmtId="0" fontId="17" fillId="0" borderId="0" xfId="0" applyFont="1"/>
    <xf numFmtId="0" fontId="21" fillId="0" borderId="15" xfId="0" applyFont="1" applyBorder="1" applyAlignment="1">
      <alignment horizontal="right"/>
    </xf>
    <xf numFmtId="10" fontId="21" fillId="0" borderId="21" xfId="0" applyNumberFormat="1" applyFont="1" applyBorder="1" applyAlignment="1">
      <alignment horizontal="right"/>
    </xf>
    <xf numFmtId="10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0" fontId="21" fillId="0" borderId="0" xfId="0" applyNumberFormat="1" applyFont="1" applyAlignment="1">
      <alignment horizontal="right"/>
    </xf>
    <xf numFmtId="0" fontId="18" fillId="0" borderId="15" xfId="0" applyFont="1" applyBorder="1" applyAlignment="1">
      <alignment horizontal="right"/>
    </xf>
    <xf numFmtId="10" fontId="21" fillId="0" borderId="22" xfId="0" applyNumberFormat="1" applyFont="1" applyBorder="1" applyAlignment="1">
      <alignment horizontal="right"/>
    </xf>
    <xf numFmtId="10" fontId="17" fillId="0" borderId="0" xfId="0" applyNumberFormat="1" applyFont="1"/>
    <xf numFmtId="4" fontId="5" fillId="0" borderId="14" xfId="0" applyNumberFormat="1" applyFont="1" applyBorder="1"/>
    <xf numFmtId="4" fontId="5" fillId="0" borderId="12" xfId="0" applyNumberFormat="1" applyFont="1" applyBorder="1"/>
    <xf numFmtId="4" fontId="5" fillId="0" borderId="12" xfId="1" applyNumberFormat="1" applyFont="1" applyFill="1" applyBorder="1"/>
    <xf numFmtId="4" fontId="5" fillId="0" borderId="18" xfId="0" applyNumberFormat="1" applyFont="1" applyBorder="1"/>
    <xf numFmtId="0" fontId="6" fillId="0" borderId="7" xfId="0" applyFont="1" applyBorder="1" applyAlignment="1">
      <alignment horizontal="right"/>
    </xf>
    <xf numFmtId="0" fontId="23" fillId="0" borderId="0" xfId="0" applyFont="1"/>
    <xf numFmtId="0" fontId="0" fillId="0" borderId="29" xfId="0" applyBorder="1"/>
    <xf numFmtId="0" fontId="24" fillId="0" borderId="0" xfId="0" applyFont="1"/>
    <xf numFmtId="0" fontId="25" fillId="0" borderId="0" xfId="0" applyFont="1"/>
    <xf numFmtId="4" fontId="0" fillId="0" borderId="1" xfId="1" applyNumberFormat="1" applyFont="1" applyBorder="1"/>
    <xf numFmtId="4" fontId="0" fillId="2" borderId="1" xfId="0" applyNumberFormat="1" applyFill="1" applyBorder="1"/>
    <xf numFmtId="4" fontId="2" fillId="3" borderId="1" xfId="0" applyNumberFormat="1" applyFont="1" applyFill="1" applyBorder="1" applyAlignment="1">
      <alignment horizontal="right"/>
    </xf>
    <xf numFmtId="4" fontId="7" fillId="3" borderId="21" xfId="0" applyNumberFormat="1" applyFont="1" applyFill="1" applyBorder="1"/>
    <xf numFmtId="170" fontId="0" fillId="0" borderId="1" xfId="1" applyNumberFormat="1" applyFont="1" applyFill="1" applyBorder="1"/>
    <xf numFmtId="170" fontId="5" fillId="2" borderId="4" xfId="0" applyNumberFormat="1" applyFont="1" applyFill="1" applyBorder="1"/>
    <xf numFmtId="170" fontId="5" fillId="2" borderId="1" xfId="0" applyNumberFormat="1" applyFont="1" applyFill="1" applyBorder="1"/>
    <xf numFmtId="170" fontId="6" fillId="2" borderId="1" xfId="0" applyNumberFormat="1" applyFont="1" applyFill="1" applyBorder="1"/>
    <xf numFmtId="170" fontId="6" fillId="0" borderId="5" xfId="0" applyNumberFormat="1" applyFont="1" applyBorder="1"/>
    <xf numFmtId="170" fontId="5" fillId="0" borderId="8" xfId="1" applyNumberFormat="1" applyFont="1" applyBorder="1"/>
    <xf numFmtId="170" fontId="5" fillId="0" borderId="8" xfId="0" applyNumberFormat="1" applyFont="1" applyBorder="1"/>
    <xf numFmtId="170" fontId="5" fillId="0" borderId="5" xfId="0" applyNumberFormat="1" applyFont="1" applyBorder="1"/>
    <xf numFmtId="170" fontId="5" fillId="2" borderId="5" xfId="0" applyNumberFormat="1" applyFont="1" applyFill="1" applyBorder="1"/>
    <xf numFmtId="170" fontId="6" fillId="3" borderId="17" xfId="1" applyNumberFormat="1" applyFont="1" applyFill="1" applyBorder="1"/>
    <xf numFmtId="170" fontId="5" fillId="0" borderId="2" xfId="1" applyNumberFormat="1" applyFont="1" applyBorder="1"/>
    <xf numFmtId="170" fontId="5" fillId="0" borderId="11" xfId="1" applyNumberFormat="1" applyFont="1" applyFill="1" applyBorder="1"/>
    <xf numFmtId="170" fontId="5" fillId="0" borderId="13" xfId="0" applyNumberFormat="1" applyFont="1" applyBorder="1"/>
    <xf numFmtId="170" fontId="5" fillId="0" borderId="7" xfId="0" applyNumberFormat="1" applyFont="1" applyBorder="1"/>
    <xf numFmtId="170" fontId="5" fillId="0" borderId="2" xfId="1" applyNumberFormat="1" applyFont="1" applyFill="1" applyBorder="1"/>
    <xf numFmtId="170" fontId="6" fillId="2" borderId="8" xfId="0" applyNumberFormat="1" applyFont="1" applyFill="1" applyBorder="1"/>
    <xf numFmtId="170" fontId="5" fillId="0" borderId="14" xfId="0" applyNumberFormat="1" applyFont="1" applyBorder="1"/>
    <xf numFmtId="170" fontId="5" fillId="0" borderId="12" xfId="0" applyNumberFormat="1" applyFont="1" applyBorder="1"/>
    <xf numFmtId="170" fontId="5" fillId="0" borderId="8" xfId="1" applyNumberFormat="1" applyFont="1" applyFill="1" applyBorder="1"/>
    <xf numFmtId="170" fontId="5" fillId="0" borderId="9" xfId="1" applyNumberFormat="1" applyFont="1" applyFill="1" applyBorder="1"/>
    <xf numFmtId="170" fontId="5" fillId="0" borderId="11" xfId="0" applyNumberFormat="1" applyFont="1" applyBorder="1"/>
    <xf numFmtId="170" fontId="5" fillId="0" borderId="2" xfId="0" applyNumberFormat="1" applyFont="1" applyBorder="1"/>
    <xf numFmtId="170" fontId="6" fillId="2" borderId="5" xfId="0" applyNumberFormat="1" applyFont="1" applyFill="1" applyBorder="1"/>
    <xf numFmtId="170" fontId="5" fillId="0" borderId="9" xfId="0" applyNumberFormat="1" applyFont="1" applyBorder="1"/>
    <xf numFmtId="170" fontId="6" fillId="0" borderId="9" xfId="0" applyNumberFormat="1" applyFont="1" applyBorder="1"/>
    <xf numFmtId="170" fontId="6" fillId="0" borderId="12" xfId="0" applyNumberFormat="1" applyFont="1" applyBorder="1"/>
    <xf numFmtId="170" fontId="6" fillId="2" borderId="12" xfId="0" applyNumberFormat="1" applyFont="1" applyFill="1" applyBorder="1"/>
    <xf numFmtId="170" fontId="6" fillId="0" borderId="0" xfId="0" applyNumberFormat="1" applyFont="1"/>
    <xf numFmtId="170" fontId="5" fillId="2" borderId="3" xfId="0" applyNumberFormat="1" applyFont="1" applyFill="1" applyBorder="1"/>
    <xf numFmtId="170" fontId="5" fillId="0" borderId="0" xfId="0" applyNumberFormat="1" applyFont="1"/>
    <xf numFmtId="170" fontId="5" fillId="2" borderId="14" xfId="0" applyNumberFormat="1" applyFont="1" applyFill="1" applyBorder="1"/>
    <xf numFmtId="170" fontId="6" fillId="0" borderId="6" xfId="0" applyNumberFormat="1" applyFont="1" applyBorder="1"/>
    <xf numFmtId="170" fontId="5" fillId="0" borderId="0" xfId="1" applyNumberFormat="1" applyFont="1" applyBorder="1"/>
    <xf numFmtId="170" fontId="5" fillId="0" borderId="10" xfId="1" applyNumberFormat="1" applyFont="1" applyBorder="1"/>
    <xf numFmtId="170" fontId="5" fillId="2" borderId="9" xfId="0" applyNumberFormat="1" applyFont="1" applyFill="1" applyBorder="1"/>
    <xf numFmtId="170" fontId="6" fillId="0" borderId="14" xfId="0" applyNumberFormat="1" applyFont="1" applyBorder="1"/>
    <xf numFmtId="170" fontId="6" fillId="2" borderId="9" xfId="0" applyNumberFormat="1" applyFont="1" applyFill="1" applyBorder="1"/>
    <xf numFmtId="170" fontId="5" fillId="2" borderId="13" xfId="0" applyNumberFormat="1" applyFont="1" applyFill="1" applyBorder="1"/>
    <xf numFmtId="170" fontId="5" fillId="0" borderId="6" xfId="0" applyNumberFormat="1" applyFont="1" applyBorder="1"/>
    <xf numFmtId="170" fontId="6" fillId="2" borderId="13" xfId="0" applyNumberFormat="1" applyFont="1" applyFill="1" applyBorder="1"/>
    <xf numFmtId="170" fontId="6" fillId="3" borderId="17" xfId="0" applyNumberFormat="1" applyFont="1" applyFill="1" applyBorder="1"/>
    <xf numFmtId="170" fontId="5" fillId="2" borderId="6" xfId="0" applyNumberFormat="1" applyFont="1" applyFill="1" applyBorder="1"/>
    <xf numFmtId="170" fontId="6" fillId="3" borderId="20" xfId="0" applyNumberFormat="1" applyFont="1" applyFill="1" applyBorder="1"/>
    <xf numFmtId="170" fontId="5" fillId="0" borderId="1" xfId="0" applyNumberFormat="1" applyFont="1" applyBorder="1"/>
    <xf numFmtId="170" fontId="6" fillId="3" borderId="21" xfId="0" applyNumberFormat="1" applyFont="1" applyFill="1" applyBorder="1"/>
    <xf numFmtId="170" fontId="6" fillId="3" borderId="22" xfId="0" applyNumberFormat="1" applyFont="1" applyFill="1" applyBorder="1"/>
    <xf numFmtId="170" fontId="7" fillId="3" borderId="21" xfId="0" applyNumberFormat="1" applyFont="1" applyFill="1" applyBorder="1"/>
    <xf numFmtId="41" fontId="0" fillId="0" borderId="9" xfId="1" applyNumberFormat="1" applyFont="1" applyBorder="1" applyAlignment="1">
      <alignment horizontal="right"/>
    </xf>
    <xf numFmtId="171" fontId="21" fillId="0" borderId="29" xfId="1" applyNumberFormat="1" applyFont="1" applyBorder="1" applyAlignment="1">
      <alignment horizontal="right"/>
    </xf>
    <xf numFmtId="3" fontId="21" fillId="0" borderId="29" xfId="1" applyNumberFormat="1" applyFont="1" applyBorder="1" applyAlignment="1">
      <alignment horizontal="right"/>
    </xf>
    <xf numFmtId="3" fontId="21" fillId="0" borderId="20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4" fillId="3" borderId="15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0" fillId="0" borderId="9" xfId="0" applyBorder="1"/>
    <xf numFmtId="0" fontId="3" fillId="0" borderId="37" xfId="0" applyFont="1" applyBorder="1" applyAlignment="1">
      <alignment horizontal="right"/>
    </xf>
    <xf numFmtId="0" fontId="0" fillId="0" borderId="1" xfId="0" applyBorder="1"/>
    <xf numFmtId="0" fontId="5" fillId="0" borderId="23" xfId="0" applyFont="1" applyBorder="1"/>
    <xf numFmtId="0" fontId="0" fillId="0" borderId="0" xfId="0"/>
    <xf numFmtId="0" fontId="0" fillId="0" borderId="12" xfId="0" applyBorder="1"/>
    <xf numFmtId="0" fontId="0" fillId="0" borderId="16" xfId="0" applyBorder="1"/>
    <xf numFmtId="0" fontId="0" fillId="0" borderId="22" xfId="0" applyBorder="1"/>
    <xf numFmtId="0" fontId="6" fillId="0" borderId="13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5" fillId="0" borderId="1" xfId="0" applyFont="1" applyBorder="1" applyAlignment="1">
      <alignment horizontal="center"/>
    </xf>
    <xf numFmtId="0" fontId="19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18" fillId="0" borderId="16" xfId="0" applyFont="1" applyBorder="1"/>
    <xf numFmtId="0" fontId="18" fillId="0" borderId="22" xfId="0" applyFont="1" applyBorder="1"/>
    <xf numFmtId="0" fontId="22" fillId="0" borderId="26" xfId="0" applyFont="1" applyBorder="1" applyAlignment="1">
      <alignment horizontal="left"/>
    </xf>
    <xf numFmtId="0" fontId="18" fillId="0" borderId="30" xfId="0" applyFont="1" applyBorder="1"/>
    <xf numFmtId="0" fontId="18" fillId="0" borderId="27" xfId="0" applyFont="1" applyBorder="1"/>
    <xf numFmtId="0" fontId="16" fillId="0" borderId="4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7" xfId="0" applyBorder="1"/>
    <xf numFmtId="14" fontId="0" fillId="0" borderId="3" xfId="0" applyNumberFormat="1" applyBorder="1" applyAlignment="1">
      <alignment horizontal="left"/>
    </xf>
    <xf numFmtId="14" fontId="0" fillId="0" borderId="47" xfId="0" applyNumberFormat="1" applyBorder="1"/>
    <xf numFmtId="0" fontId="0" fillId="0" borderId="49" xfId="0" applyBorder="1" applyAlignment="1">
      <alignment horizontal="left"/>
    </xf>
    <xf numFmtId="0" fontId="0" fillId="0" borderId="50" xfId="0" applyBorder="1"/>
    <xf numFmtId="0" fontId="17" fillId="0" borderId="50" xfId="0" applyFont="1" applyBorder="1"/>
    <xf numFmtId="0" fontId="0" fillId="0" borderId="51" xfId="0" applyBorder="1"/>
  </cellXfs>
  <cellStyles count="3">
    <cellStyle name="Moneda" xfId="1" builtinId="4"/>
    <cellStyle name="Moneda [0]" xfId="2" builtinId="7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76200</xdr:rowOff>
    </xdr:from>
    <xdr:to>
      <xdr:col>9</xdr:col>
      <xdr:colOff>609598</xdr:colOff>
      <xdr:row>3</xdr:row>
      <xdr:rowOff>110068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19975" y="76200"/>
          <a:ext cx="733423" cy="6053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733423</xdr:colOff>
      <xdr:row>6</xdr:row>
      <xdr:rowOff>148168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67400" y="800100"/>
          <a:ext cx="733423" cy="60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171451</xdr:colOff>
      <xdr:row>0</xdr:row>
      <xdr:rowOff>0</xdr:rowOff>
    </xdr:from>
    <xdr:to>
      <xdr:col>4</xdr:col>
      <xdr:colOff>761999</xdr:colOff>
      <xdr:row>2</xdr:row>
      <xdr:rowOff>138643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19701" y="0"/>
          <a:ext cx="590548" cy="605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628651</xdr:colOff>
      <xdr:row>0</xdr:row>
      <xdr:rowOff>0</xdr:rowOff>
    </xdr:from>
    <xdr:to>
      <xdr:col>4</xdr:col>
      <xdr:colOff>9524</xdr:colOff>
      <xdr:row>2</xdr:row>
      <xdr:rowOff>62443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24401" y="0"/>
          <a:ext cx="609598" cy="5291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0</xdr:row>
      <xdr:rowOff>0</xdr:rowOff>
    </xdr:from>
    <xdr:to>
      <xdr:col>9</xdr:col>
      <xdr:colOff>57149</xdr:colOff>
      <xdr:row>2</xdr:row>
      <xdr:rowOff>52918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72151" y="0"/>
          <a:ext cx="590548" cy="519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638176</xdr:colOff>
      <xdr:row>0</xdr:row>
      <xdr:rowOff>0</xdr:rowOff>
    </xdr:from>
    <xdr:to>
      <xdr:col>5</xdr:col>
      <xdr:colOff>1247774</xdr:colOff>
      <xdr:row>2</xdr:row>
      <xdr:rowOff>62443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91351" y="0"/>
          <a:ext cx="609598" cy="529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da\AppData\Local\Temp\Modelos%20y%20reportes%20de%20PRODUCCI&#211;N\Presupuestos\Modelo%20de%20Presupuesto%20para%20el%20FONDO%20DE%20FOMENTO%20DEL%20CINE%20CUBA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PRESUP DESGLOSADO "/>
    </sheetNames>
    <sheetDataSet>
      <sheetData sheetId="0"/>
      <sheetData sheetId="1">
        <row r="39">
          <cell r="G39">
            <v>0</v>
          </cell>
        </row>
        <row r="929">
          <cell r="A929" t="str">
            <v>Total PRODUCCION</v>
          </cell>
        </row>
        <row r="1072">
          <cell r="A1072" t="str">
            <v>Total POSTPRODUCCION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18"/>
  <sheetViews>
    <sheetView topLeftCell="B5" workbookViewId="0">
      <selection activeCell="D23" sqref="D23"/>
    </sheetView>
  </sheetViews>
  <sheetFormatPr baseColWidth="10" defaultColWidth="11.5703125" defaultRowHeight="15"/>
  <sheetData>
    <row r="4" spans="2:9" s="13" customFormat="1" ht="18">
      <c r="B4" s="229" t="s">
        <v>541</v>
      </c>
      <c r="E4" s="14"/>
      <c r="G4" s="93"/>
      <c r="H4" s="15"/>
      <c r="I4" s="15"/>
    </row>
    <row r="5" spans="2:9" s="13" customFormat="1" ht="18">
      <c r="B5" s="229" t="s">
        <v>541</v>
      </c>
      <c r="E5" s="14"/>
      <c r="G5" s="93"/>
      <c r="H5" s="15"/>
      <c r="I5" s="15"/>
    </row>
    <row r="6" spans="2:9" s="13" customFormat="1" ht="18">
      <c r="B6" s="229"/>
      <c r="E6" s="14"/>
      <c r="G6" s="93"/>
      <c r="H6" s="15"/>
      <c r="I6" s="15"/>
    </row>
    <row r="7" spans="2:9" ht="15.75" thickBot="1"/>
    <row r="8" spans="2:9" ht="15.75" thickBot="1">
      <c r="B8" s="161" t="s">
        <v>413</v>
      </c>
      <c r="C8" s="162"/>
      <c r="D8" s="162"/>
      <c r="E8" s="162"/>
      <c r="F8" s="162"/>
      <c r="G8" s="162"/>
      <c r="H8" s="163"/>
    </row>
    <row r="9" spans="2:9">
      <c r="B9" s="164" t="s">
        <v>542</v>
      </c>
      <c r="C9" s="165"/>
      <c r="D9" s="165"/>
      <c r="E9" s="165"/>
      <c r="F9" s="165"/>
      <c r="G9" s="165"/>
      <c r="H9" s="166"/>
    </row>
    <row r="10" spans="2:9">
      <c r="B10" s="167" t="s">
        <v>543</v>
      </c>
      <c r="H10" s="168"/>
    </row>
    <row r="11" spans="2:9">
      <c r="B11" s="167" t="s">
        <v>414</v>
      </c>
      <c r="H11" s="168"/>
    </row>
    <row r="12" spans="2:9">
      <c r="B12" s="167" t="s">
        <v>415</v>
      </c>
      <c r="H12" s="168"/>
    </row>
    <row r="13" spans="2:9">
      <c r="B13" s="167" t="s">
        <v>416</v>
      </c>
      <c r="H13" s="168"/>
    </row>
    <row r="14" spans="2:9">
      <c r="B14" s="167" t="s">
        <v>417</v>
      </c>
      <c r="H14" s="168"/>
    </row>
    <row r="15" spans="2:9">
      <c r="B15" s="167" t="s">
        <v>418</v>
      </c>
      <c r="H15" s="168"/>
    </row>
    <row r="16" spans="2:9">
      <c r="B16" s="167" t="s">
        <v>546</v>
      </c>
      <c r="H16" s="168"/>
    </row>
    <row r="17" spans="2:8">
      <c r="B17" s="167" t="s">
        <v>544</v>
      </c>
      <c r="H17" s="168"/>
    </row>
    <row r="18" spans="2:8" ht="15.75" thickBot="1">
      <c r="B18" s="169" t="s">
        <v>419</v>
      </c>
      <c r="C18" s="170"/>
      <c r="D18" s="170"/>
      <c r="E18" s="170"/>
      <c r="F18" s="170"/>
      <c r="G18" s="170"/>
      <c r="H18" s="2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6"/>
  <sheetViews>
    <sheetView workbookViewId="0">
      <selection activeCell="C2" sqref="C2"/>
    </sheetView>
  </sheetViews>
  <sheetFormatPr baseColWidth="10" defaultColWidth="11.5703125" defaultRowHeight="15"/>
  <cols>
    <col min="1" max="1" width="4.5703125" customWidth="1"/>
    <col min="3" max="3" width="32.140625" customWidth="1"/>
    <col min="4" max="4" width="27.5703125" customWidth="1"/>
  </cols>
  <sheetData>
    <row r="1" spans="2:9" s="13" customFormat="1" ht="18">
      <c r="B1" s="229" t="s">
        <v>541</v>
      </c>
      <c r="E1" s="14"/>
      <c r="G1" s="93"/>
      <c r="H1" s="15"/>
      <c r="I1" s="15"/>
    </row>
    <row r="2" spans="2:9" s="13" customFormat="1" ht="18.75">
      <c r="B2" s="229"/>
      <c r="C2" s="231" t="s">
        <v>545</v>
      </c>
      <c r="E2" s="14"/>
      <c r="G2" s="93"/>
      <c r="H2" s="15"/>
      <c r="I2" s="15"/>
    </row>
    <row r="3" spans="2:9" ht="15.75" thickBot="1"/>
    <row r="4" spans="2:9">
      <c r="B4" s="124"/>
      <c r="C4" s="125"/>
      <c r="D4" s="125"/>
      <c r="E4" s="126"/>
    </row>
    <row r="5" spans="2:9" ht="15.75" thickBot="1">
      <c r="B5" s="127"/>
      <c r="C5" s="128" t="s">
        <v>375</v>
      </c>
      <c r="D5" s="129"/>
      <c r="E5" s="130"/>
    </row>
    <row r="6" spans="2:9" ht="15.75" thickTop="1">
      <c r="B6" s="133"/>
      <c r="C6" s="131"/>
      <c r="D6" s="131"/>
      <c r="E6" s="132"/>
    </row>
    <row r="7" spans="2:9">
      <c r="B7" s="134"/>
      <c r="C7" s="135" t="s">
        <v>376</v>
      </c>
      <c r="D7" s="136"/>
      <c r="E7" s="132"/>
    </row>
    <row r="8" spans="2:9">
      <c r="B8" s="137"/>
      <c r="C8" s="138" t="s">
        <v>377</v>
      </c>
      <c r="D8" s="139"/>
      <c r="E8" s="132"/>
    </row>
    <row r="9" spans="2:9">
      <c r="B9" s="137"/>
      <c r="C9" s="138" t="s">
        <v>378</v>
      </c>
      <c r="D9" s="140"/>
      <c r="E9" s="132"/>
    </row>
    <row r="10" spans="2:9">
      <c r="B10" s="137"/>
      <c r="C10" s="138" t="s">
        <v>379</v>
      </c>
      <c r="D10" s="140"/>
      <c r="E10" s="132"/>
    </row>
    <row r="11" spans="2:9">
      <c r="B11" s="137"/>
      <c r="C11" s="138"/>
      <c r="D11" s="141"/>
      <c r="E11" s="132"/>
    </row>
    <row r="12" spans="2:9" ht="15.75" thickBot="1">
      <c r="B12" s="137"/>
      <c r="C12" s="142" t="s">
        <v>380</v>
      </c>
      <c r="D12" s="143"/>
      <c r="E12" s="132"/>
    </row>
    <row r="13" spans="2:9" ht="15.75" thickBot="1">
      <c r="B13" s="137"/>
      <c r="C13" s="142"/>
      <c r="D13" s="144"/>
      <c r="E13" s="132"/>
    </row>
    <row r="14" spans="2:9" ht="15.75" thickBot="1">
      <c r="B14" s="137"/>
      <c r="C14" s="142" t="s">
        <v>381</v>
      </c>
      <c r="D14" s="143"/>
      <c r="E14" s="132"/>
    </row>
    <row r="15" spans="2:9" ht="15.75" thickBot="1">
      <c r="B15" s="137"/>
      <c r="C15" s="142"/>
      <c r="D15" s="144"/>
      <c r="E15" s="132"/>
    </row>
    <row r="16" spans="2:9" ht="15.75" thickBot="1">
      <c r="B16" s="137"/>
      <c r="C16" s="142" t="s">
        <v>382</v>
      </c>
      <c r="D16" s="143"/>
      <c r="E16" s="132"/>
    </row>
    <row r="17" spans="2:5" ht="15.75" thickBot="1">
      <c r="B17" s="137"/>
      <c r="C17" s="142"/>
      <c r="D17" s="145"/>
      <c r="E17" s="132"/>
    </row>
    <row r="18" spans="2:5">
      <c r="B18" s="137"/>
      <c r="C18" s="142"/>
      <c r="D18" s="146"/>
      <c r="E18" s="132"/>
    </row>
    <row r="19" spans="2:5" ht="15.75" thickBot="1">
      <c r="B19" s="137"/>
      <c r="C19" s="147" t="s">
        <v>383</v>
      </c>
      <c r="D19" s="143" t="s">
        <v>384</v>
      </c>
      <c r="E19" s="132"/>
    </row>
    <row r="20" spans="2:5" ht="15.75" thickBot="1">
      <c r="B20" s="137"/>
      <c r="C20" s="147" t="s">
        <v>387</v>
      </c>
      <c r="D20" s="143"/>
      <c r="E20" s="132"/>
    </row>
    <row r="21" spans="2:5">
      <c r="B21" s="137"/>
      <c r="C21" s="147"/>
      <c r="D21" s="148"/>
      <c r="E21" s="132"/>
    </row>
    <row r="22" spans="2:5">
      <c r="B22" s="137"/>
      <c r="C22" s="147"/>
      <c r="D22" s="148"/>
      <c r="E22" s="132"/>
    </row>
    <row r="23" spans="2:5" ht="15.75" thickBot="1">
      <c r="B23" s="137"/>
      <c r="C23" s="142" t="s">
        <v>385</v>
      </c>
      <c r="D23" s="143"/>
      <c r="E23" s="132"/>
    </row>
    <row r="24" spans="2:5" ht="15.75" thickBot="1">
      <c r="B24" s="137"/>
      <c r="C24" s="147" t="s">
        <v>386</v>
      </c>
      <c r="D24" s="143"/>
      <c r="E24" s="132"/>
    </row>
    <row r="25" spans="2:5" ht="15.75" thickBot="1">
      <c r="B25" s="137"/>
      <c r="C25" s="147" t="s">
        <v>388</v>
      </c>
      <c r="D25" s="143"/>
      <c r="E25" s="132"/>
    </row>
    <row r="26" spans="2:5" ht="15.75" thickBot="1">
      <c r="B26" s="149"/>
      <c r="C26" s="150"/>
      <c r="D26" s="151"/>
      <c r="E26" s="1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45"/>
  <sheetViews>
    <sheetView workbookViewId="0">
      <selection activeCell="H48" sqref="H48"/>
    </sheetView>
  </sheetViews>
  <sheetFormatPr baseColWidth="10" defaultColWidth="12.28515625" defaultRowHeight="15"/>
  <cols>
    <col min="1" max="1" width="6.5703125" customWidth="1"/>
    <col min="2" max="2" width="7.7109375" customWidth="1"/>
    <col min="3" max="3" width="47.140625" customWidth="1"/>
    <col min="4" max="4" width="18.42578125" style="2" customWidth="1"/>
    <col min="5" max="5" width="4.85546875" customWidth="1"/>
    <col min="256" max="256" width="7.7109375" customWidth="1"/>
    <col min="257" max="257" width="39.5703125" customWidth="1"/>
    <col min="258" max="258" width="16.7109375" customWidth="1"/>
    <col min="259" max="259" width="16.140625" customWidth="1"/>
    <col min="260" max="260" width="18.140625" customWidth="1"/>
    <col min="261" max="261" width="4.85546875" customWidth="1"/>
    <col min="512" max="512" width="7.7109375" customWidth="1"/>
    <col min="513" max="513" width="39.5703125" customWidth="1"/>
    <col min="514" max="514" width="16.7109375" customWidth="1"/>
    <col min="515" max="515" width="16.140625" customWidth="1"/>
    <col min="516" max="516" width="18.140625" customWidth="1"/>
    <col min="517" max="517" width="4.85546875" customWidth="1"/>
    <col min="768" max="768" width="7.7109375" customWidth="1"/>
    <col min="769" max="769" width="39.5703125" customWidth="1"/>
    <col min="770" max="770" width="16.7109375" customWidth="1"/>
    <col min="771" max="771" width="16.140625" customWidth="1"/>
    <col min="772" max="772" width="18.140625" customWidth="1"/>
    <col min="773" max="773" width="4.85546875" customWidth="1"/>
    <col min="1024" max="1024" width="7.7109375" customWidth="1"/>
    <col min="1025" max="1025" width="39.5703125" customWidth="1"/>
    <col min="1026" max="1026" width="16.7109375" customWidth="1"/>
    <col min="1027" max="1027" width="16.140625" customWidth="1"/>
    <col min="1028" max="1028" width="18.140625" customWidth="1"/>
    <col min="1029" max="1029" width="4.85546875" customWidth="1"/>
    <col min="1280" max="1280" width="7.7109375" customWidth="1"/>
    <col min="1281" max="1281" width="39.5703125" customWidth="1"/>
    <col min="1282" max="1282" width="16.7109375" customWidth="1"/>
    <col min="1283" max="1283" width="16.140625" customWidth="1"/>
    <col min="1284" max="1284" width="18.140625" customWidth="1"/>
    <col min="1285" max="1285" width="4.85546875" customWidth="1"/>
    <col min="1536" max="1536" width="7.7109375" customWidth="1"/>
    <col min="1537" max="1537" width="39.5703125" customWidth="1"/>
    <col min="1538" max="1538" width="16.7109375" customWidth="1"/>
    <col min="1539" max="1539" width="16.140625" customWidth="1"/>
    <col min="1540" max="1540" width="18.140625" customWidth="1"/>
    <col min="1541" max="1541" width="4.85546875" customWidth="1"/>
    <col min="1792" max="1792" width="7.7109375" customWidth="1"/>
    <col min="1793" max="1793" width="39.5703125" customWidth="1"/>
    <col min="1794" max="1794" width="16.7109375" customWidth="1"/>
    <col min="1795" max="1795" width="16.140625" customWidth="1"/>
    <col min="1796" max="1796" width="18.140625" customWidth="1"/>
    <col min="1797" max="1797" width="4.85546875" customWidth="1"/>
    <col min="2048" max="2048" width="7.7109375" customWidth="1"/>
    <col min="2049" max="2049" width="39.5703125" customWidth="1"/>
    <col min="2050" max="2050" width="16.7109375" customWidth="1"/>
    <col min="2051" max="2051" width="16.140625" customWidth="1"/>
    <col min="2052" max="2052" width="18.140625" customWidth="1"/>
    <col min="2053" max="2053" width="4.85546875" customWidth="1"/>
    <col min="2304" max="2304" width="7.7109375" customWidth="1"/>
    <col min="2305" max="2305" width="39.5703125" customWidth="1"/>
    <col min="2306" max="2306" width="16.7109375" customWidth="1"/>
    <col min="2307" max="2307" width="16.140625" customWidth="1"/>
    <col min="2308" max="2308" width="18.140625" customWidth="1"/>
    <col min="2309" max="2309" width="4.85546875" customWidth="1"/>
    <col min="2560" max="2560" width="7.7109375" customWidth="1"/>
    <col min="2561" max="2561" width="39.5703125" customWidth="1"/>
    <col min="2562" max="2562" width="16.7109375" customWidth="1"/>
    <col min="2563" max="2563" width="16.140625" customWidth="1"/>
    <col min="2564" max="2564" width="18.140625" customWidth="1"/>
    <col min="2565" max="2565" width="4.85546875" customWidth="1"/>
    <col min="2816" max="2816" width="7.7109375" customWidth="1"/>
    <col min="2817" max="2817" width="39.5703125" customWidth="1"/>
    <col min="2818" max="2818" width="16.7109375" customWidth="1"/>
    <col min="2819" max="2819" width="16.140625" customWidth="1"/>
    <col min="2820" max="2820" width="18.140625" customWidth="1"/>
    <col min="2821" max="2821" width="4.85546875" customWidth="1"/>
    <col min="3072" max="3072" width="7.7109375" customWidth="1"/>
    <col min="3073" max="3073" width="39.5703125" customWidth="1"/>
    <col min="3074" max="3074" width="16.7109375" customWidth="1"/>
    <col min="3075" max="3075" width="16.140625" customWidth="1"/>
    <col min="3076" max="3076" width="18.140625" customWidth="1"/>
    <col min="3077" max="3077" width="4.85546875" customWidth="1"/>
    <col min="3328" max="3328" width="7.7109375" customWidth="1"/>
    <col min="3329" max="3329" width="39.5703125" customWidth="1"/>
    <col min="3330" max="3330" width="16.7109375" customWidth="1"/>
    <col min="3331" max="3331" width="16.140625" customWidth="1"/>
    <col min="3332" max="3332" width="18.140625" customWidth="1"/>
    <col min="3333" max="3333" width="4.85546875" customWidth="1"/>
    <col min="3584" max="3584" width="7.7109375" customWidth="1"/>
    <col min="3585" max="3585" width="39.5703125" customWidth="1"/>
    <col min="3586" max="3586" width="16.7109375" customWidth="1"/>
    <col min="3587" max="3587" width="16.140625" customWidth="1"/>
    <col min="3588" max="3588" width="18.140625" customWidth="1"/>
    <col min="3589" max="3589" width="4.85546875" customWidth="1"/>
    <col min="3840" max="3840" width="7.7109375" customWidth="1"/>
    <col min="3841" max="3841" width="39.5703125" customWidth="1"/>
    <col min="3842" max="3842" width="16.7109375" customWidth="1"/>
    <col min="3843" max="3843" width="16.140625" customWidth="1"/>
    <col min="3844" max="3844" width="18.140625" customWidth="1"/>
    <col min="3845" max="3845" width="4.85546875" customWidth="1"/>
    <col min="4096" max="4096" width="7.7109375" customWidth="1"/>
    <col min="4097" max="4097" width="39.5703125" customWidth="1"/>
    <col min="4098" max="4098" width="16.7109375" customWidth="1"/>
    <col min="4099" max="4099" width="16.140625" customWidth="1"/>
    <col min="4100" max="4100" width="18.140625" customWidth="1"/>
    <col min="4101" max="4101" width="4.85546875" customWidth="1"/>
    <col min="4352" max="4352" width="7.7109375" customWidth="1"/>
    <col min="4353" max="4353" width="39.5703125" customWidth="1"/>
    <col min="4354" max="4354" width="16.7109375" customWidth="1"/>
    <col min="4355" max="4355" width="16.140625" customWidth="1"/>
    <col min="4356" max="4356" width="18.140625" customWidth="1"/>
    <col min="4357" max="4357" width="4.85546875" customWidth="1"/>
    <col min="4608" max="4608" width="7.7109375" customWidth="1"/>
    <col min="4609" max="4609" width="39.5703125" customWidth="1"/>
    <col min="4610" max="4610" width="16.7109375" customWidth="1"/>
    <col min="4611" max="4611" width="16.140625" customWidth="1"/>
    <col min="4612" max="4612" width="18.140625" customWidth="1"/>
    <col min="4613" max="4613" width="4.85546875" customWidth="1"/>
    <col min="4864" max="4864" width="7.7109375" customWidth="1"/>
    <col min="4865" max="4865" width="39.5703125" customWidth="1"/>
    <col min="4866" max="4866" width="16.7109375" customWidth="1"/>
    <col min="4867" max="4867" width="16.140625" customWidth="1"/>
    <col min="4868" max="4868" width="18.140625" customWidth="1"/>
    <col min="4869" max="4869" width="4.85546875" customWidth="1"/>
    <col min="5120" max="5120" width="7.7109375" customWidth="1"/>
    <col min="5121" max="5121" width="39.5703125" customWidth="1"/>
    <col min="5122" max="5122" width="16.7109375" customWidth="1"/>
    <col min="5123" max="5123" width="16.140625" customWidth="1"/>
    <col min="5124" max="5124" width="18.140625" customWidth="1"/>
    <col min="5125" max="5125" width="4.85546875" customWidth="1"/>
    <col min="5376" max="5376" width="7.7109375" customWidth="1"/>
    <col min="5377" max="5377" width="39.5703125" customWidth="1"/>
    <col min="5378" max="5378" width="16.7109375" customWidth="1"/>
    <col min="5379" max="5379" width="16.140625" customWidth="1"/>
    <col min="5380" max="5380" width="18.140625" customWidth="1"/>
    <col min="5381" max="5381" width="4.85546875" customWidth="1"/>
    <col min="5632" max="5632" width="7.7109375" customWidth="1"/>
    <col min="5633" max="5633" width="39.5703125" customWidth="1"/>
    <col min="5634" max="5634" width="16.7109375" customWidth="1"/>
    <col min="5635" max="5635" width="16.140625" customWidth="1"/>
    <col min="5636" max="5636" width="18.140625" customWidth="1"/>
    <col min="5637" max="5637" width="4.85546875" customWidth="1"/>
    <col min="5888" max="5888" width="7.7109375" customWidth="1"/>
    <col min="5889" max="5889" width="39.5703125" customWidth="1"/>
    <col min="5890" max="5890" width="16.7109375" customWidth="1"/>
    <col min="5891" max="5891" width="16.140625" customWidth="1"/>
    <col min="5892" max="5892" width="18.140625" customWidth="1"/>
    <col min="5893" max="5893" width="4.85546875" customWidth="1"/>
    <col min="6144" max="6144" width="7.7109375" customWidth="1"/>
    <col min="6145" max="6145" width="39.5703125" customWidth="1"/>
    <col min="6146" max="6146" width="16.7109375" customWidth="1"/>
    <col min="6147" max="6147" width="16.140625" customWidth="1"/>
    <col min="6148" max="6148" width="18.140625" customWidth="1"/>
    <col min="6149" max="6149" width="4.85546875" customWidth="1"/>
    <col min="6400" max="6400" width="7.7109375" customWidth="1"/>
    <col min="6401" max="6401" width="39.5703125" customWidth="1"/>
    <col min="6402" max="6402" width="16.7109375" customWidth="1"/>
    <col min="6403" max="6403" width="16.140625" customWidth="1"/>
    <col min="6404" max="6404" width="18.140625" customWidth="1"/>
    <col min="6405" max="6405" width="4.85546875" customWidth="1"/>
    <col min="6656" max="6656" width="7.7109375" customWidth="1"/>
    <col min="6657" max="6657" width="39.5703125" customWidth="1"/>
    <col min="6658" max="6658" width="16.7109375" customWidth="1"/>
    <col min="6659" max="6659" width="16.140625" customWidth="1"/>
    <col min="6660" max="6660" width="18.140625" customWidth="1"/>
    <col min="6661" max="6661" width="4.85546875" customWidth="1"/>
    <col min="6912" max="6912" width="7.7109375" customWidth="1"/>
    <col min="6913" max="6913" width="39.5703125" customWidth="1"/>
    <col min="6914" max="6914" width="16.7109375" customWidth="1"/>
    <col min="6915" max="6915" width="16.140625" customWidth="1"/>
    <col min="6916" max="6916" width="18.140625" customWidth="1"/>
    <col min="6917" max="6917" width="4.85546875" customWidth="1"/>
    <col min="7168" max="7168" width="7.7109375" customWidth="1"/>
    <col min="7169" max="7169" width="39.5703125" customWidth="1"/>
    <col min="7170" max="7170" width="16.7109375" customWidth="1"/>
    <col min="7171" max="7171" width="16.140625" customWidth="1"/>
    <col min="7172" max="7172" width="18.140625" customWidth="1"/>
    <col min="7173" max="7173" width="4.85546875" customWidth="1"/>
    <col min="7424" max="7424" width="7.7109375" customWidth="1"/>
    <col min="7425" max="7425" width="39.5703125" customWidth="1"/>
    <col min="7426" max="7426" width="16.7109375" customWidth="1"/>
    <col min="7427" max="7427" width="16.140625" customWidth="1"/>
    <col min="7428" max="7428" width="18.140625" customWidth="1"/>
    <col min="7429" max="7429" width="4.85546875" customWidth="1"/>
    <col min="7680" max="7680" width="7.7109375" customWidth="1"/>
    <col min="7681" max="7681" width="39.5703125" customWidth="1"/>
    <col min="7682" max="7682" width="16.7109375" customWidth="1"/>
    <col min="7683" max="7683" width="16.140625" customWidth="1"/>
    <col min="7684" max="7684" width="18.140625" customWidth="1"/>
    <col min="7685" max="7685" width="4.85546875" customWidth="1"/>
    <col min="7936" max="7936" width="7.7109375" customWidth="1"/>
    <col min="7937" max="7937" width="39.5703125" customWidth="1"/>
    <col min="7938" max="7938" width="16.7109375" customWidth="1"/>
    <col min="7939" max="7939" width="16.140625" customWidth="1"/>
    <col min="7940" max="7940" width="18.140625" customWidth="1"/>
    <col min="7941" max="7941" width="4.85546875" customWidth="1"/>
    <col min="8192" max="8192" width="7.7109375" customWidth="1"/>
    <col min="8193" max="8193" width="39.5703125" customWidth="1"/>
    <col min="8194" max="8194" width="16.7109375" customWidth="1"/>
    <col min="8195" max="8195" width="16.140625" customWidth="1"/>
    <col min="8196" max="8196" width="18.140625" customWidth="1"/>
    <col min="8197" max="8197" width="4.85546875" customWidth="1"/>
    <col min="8448" max="8448" width="7.7109375" customWidth="1"/>
    <col min="8449" max="8449" width="39.5703125" customWidth="1"/>
    <col min="8450" max="8450" width="16.7109375" customWidth="1"/>
    <col min="8451" max="8451" width="16.140625" customWidth="1"/>
    <col min="8452" max="8452" width="18.140625" customWidth="1"/>
    <col min="8453" max="8453" width="4.85546875" customWidth="1"/>
    <col min="8704" max="8704" width="7.7109375" customWidth="1"/>
    <col min="8705" max="8705" width="39.5703125" customWidth="1"/>
    <col min="8706" max="8706" width="16.7109375" customWidth="1"/>
    <col min="8707" max="8707" width="16.140625" customWidth="1"/>
    <col min="8708" max="8708" width="18.140625" customWidth="1"/>
    <col min="8709" max="8709" width="4.85546875" customWidth="1"/>
    <col min="8960" max="8960" width="7.7109375" customWidth="1"/>
    <col min="8961" max="8961" width="39.5703125" customWidth="1"/>
    <col min="8962" max="8962" width="16.7109375" customWidth="1"/>
    <col min="8963" max="8963" width="16.140625" customWidth="1"/>
    <col min="8964" max="8964" width="18.140625" customWidth="1"/>
    <col min="8965" max="8965" width="4.85546875" customWidth="1"/>
    <col min="9216" max="9216" width="7.7109375" customWidth="1"/>
    <col min="9217" max="9217" width="39.5703125" customWidth="1"/>
    <col min="9218" max="9218" width="16.7109375" customWidth="1"/>
    <col min="9219" max="9219" width="16.140625" customWidth="1"/>
    <col min="9220" max="9220" width="18.140625" customWidth="1"/>
    <col min="9221" max="9221" width="4.85546875" customWidth="1"/>
    <col min="9472" max="9472" width="7.7109375" customWidth="1"/>
    <col min="9473" max="9473" width="39.5703125" customWidth="1"/>
    <col min="9474" max="9474" width="16.7109375" customWidth="1"/>
    <col min="9475" max="9475" width="16.140625" customWidth="1"/>
    <col min="9476" max="9476" width="18.140625" customWidth="1"/>
    <col min="9477" max="9477" width="4.85546875" customWidth="1"/>
    <col min="9728" max="9728" width="7.7109375" customWidth="1"/>
    <col min="9729" max="9729" width="39.5703125" customWidth="1"/>
    <col min="9730" max="9730" width="16.7109375" customWidth="1"/>
    <col min="9731" max="9731" width="16.140625" customWidth="1"/>
    <col min="9732" max="9732" width="18.140625" customWidth="1"/>
    <col min="9733" max="9733" width="4.85546875" customWidth="1"/>
    <col min="9984" max="9984" width="7.7109375" customWidth="1"/>
    <col min="9985" max="9985" width="39.5703125" customWidth="1"/>
    <col min="9986" max="9986" width="16.7109375" customWidth="1"/>
    <col min="9987" max="9987" width="16.140625" customWidth="1"/>
    <col min="9988" max="9988" width="18.140625" customWidth="1"/>
    <col min="9989" max="9989" width="4.85546875" customWidth="1"/>
    <col min="10240" max="10240" width="7.7109375" customWidth="1"/>
    <col min="10241" max="10241" width="39.5703125" customWidth="1"/>
    <col min="10242" max="10242" width="16.7109375" customWidth="1"/>
    <col min="10243" max="10243" width="16.140625" customWidth="1"/>
    <col min="10244" max="10244" width="18.140625" customWidth="1"/>
    <col min="10245" max="10245" width="4.85546875" customWidth="1"/>
    <col min="10496" max="10496" width="7.7109375" customWidth="1"/>
    <col min="10497" max="10497" width="39.5703125" customWidth="1"/>
    <col min="10498" max="10498" width="16.7109375" customWidth="1"/>
    <col min="10499" max="10499" width="16.140625" customWidth="1"/>
    <col min="10500" max="10500" width="18.140625" customWidth="1"/>
    <col min="10501" max="10501" width="4.85546875" customWidth="1"/>
    <col min="10752" max="10752" width="7.7109375" customWidth="1"/>
    <col min="10753" max="10753" width="39.5703125" customWidth="1"/>
    <col min="10754" max="10754" width="16.7109375" customWidth="1"/>
    <col min="10755" max="10755" width="16.140625" customWidth="1"/>
    <col min="10756" max="10756" width="18.140625" customWidth="1"/>
    <col min="10757" max="10757" width="4.85546875" customWidth="1"/>
    <col min="11008" max="11008" width="7.7109375" customWidth="1"/>
    <col min="11009" max="11009" width="39.5703125" customWidth="1"/>
    <col min="11010" max="11010" width="16.7109375" customWidth="1"/>
    <col min="11011" max="11011" width="16.140625" customWidth="1"/>
    <col min="11012" max="11012" width="18.140625" customWidth="1"/>
    <col min="11013" max="11013" width="4.85546875" customWidth="1"/>
    <col min="11264" max="11264" width="7.7109375" customWidth="1"/>
    <col min="11265" max="11265" width="39.5703125" customWidth="1"/>
    <col min="11266" max="11266" width="16.7109375" customWidth="1"/>
    <col min="11267" max="11267" width="16.140625" customWidth="1"/>
    <col min="11268" max="11268" width="18.140625" customWidth="1"/>
    <col min="11269" max="11269" width="4.85546875" customWidth="1"/>
    <col min="11520" max="11520" width="7.7109375" customWidth="1"/>
    <col min="11521" max="11521" width="39.5703125" customWidth="1"/>
    <col min="11522" max="11522" width="16.7109375" customWidth="1"/>
    <col min="11523" max="11523" width="16.140625" customWidth="1"/>
    <col min="11524" max="11524" width="18.140625" customWidth="1"/>
    <col min="11525" max="11525" width="4.85546875" customWidth="1"/>
    <col min="11776" max="11776" width="7.7109375" customWidth="1"/>
    <col min="11777" max="11777" width="39.5703125" customWidth="1"/>
    <col min="11778" max="11778" width="16.7109375" customWidth="1"/>
    <col min="11779" max="11779" width="16.140625" customWidth="1"/>
    <col min="11780" max="11780" width="18.140625" customWidth="1"/>
    <col min="11781" max="11781" width="4.85546875" customWidth="1"/>
    <col min="12032" max="12032" width="7.7109375" customWidth="1"/>
    <col min="12033" max="12033" width="39.5703125" customWidth="1"/>
    <col min="12034" max="12034" width="16.7109375" customWidth="1"/>
    <col min="12035" max="12035" width="16.140625" customWidth="1"/>
    <col min="12036" max="12036" width="18.140625" customWidth="1"/>
    <col min="12037" max="12037" width="4.85546875" customWidth="1"/>
    <col min="12288" max="12288" width="7.7109375" customWidth="1"/>
    <col min="12289" max="12289" width="39.5703125" customWidth="1"/>
    <col min="12290" max="12290" width="16.7109375" customWidth="1"/>
    <col min="12291" max="12291" width="16.140625" customWidth="1"/>
    <col min="12292" max="12292" width="18.140625" customWidth="1"/>
    <col min="12293" max="12293" width="4.85546875" customWidth="1"/>
    <col min="12544" max="12544" width="7.7109375" customWidth="1"/>
    <col min="12545" max="12545" width="39.5703125" customWidth="1"/>
    <col min="12546" max="12546" width="16.7109375" customWidth="1"/>
    <col min="12547" max="12547" width="16.140625" customWidth="1"/>
    <col min="12548" max="12548" width="18.140625" customWidth="1"/>
    <col min="12549" max="12549" width="4.85546875" customWidth="1"/>
    <col min="12800" max="12800" width="7.7109375" customWidth="1"/>
    <col min="12801" max="12801" width="39.5703125" customWidth="1"/>
    <col min="12802" max="12802" width="16.7109375" customWidth="1"/>
    <col min="12803" max="12803" width="16.140625" customWidth="1"/>
    <col min="12804" max="12804" width="18.140625" customWidth="1"/>
    <col min="12805" max="12805" width="4.85546875" customWidth="1"/>
    <col min="13056" max="13056" width="7.7109375" customWidth="1"/>
    <col min="13057" max="13057" width="39.5703125" customWidth="1"/>
    <col min="13058" max="13058" width="16.7109375" customWidth="1"/>
    <col min="13059" max="13059" width="16.140625" customWidth="1"/>
    <col min="13060" max="13060" width="18.140625" customWidth="1"/>
    <col min="13061" max="13061" width="4.85546875" customWidth="1"/>
    <col min="13312" max="13312" width="7.7109375" customWidth="1"/>
    <col min="13313" max="13313" width="39.5703125" customWidth="1"/>
    <col min="13314" max="13314" width="16.7109375" customWidth="1"/>
    <col min="13315" max="13315" width="16.140625" customWidth="1"/>
    <col min="13316" max="13316" width="18.140625" customWidth="1"/>
    <col min="13317" max="13317" width="4.85546875" customWidth="1"/>
    <col min="13568" max="13568" width="7.7109375" customWidth="1"/>
    <col min="13569" max="13569" width="39.5703125" customWidth="1"/>
    <col min="13570" max="13570" width="16.7109375" customWidth="1"/>
    <col min="13571" max="13571" width="16.140625" customWidth="1"/>
    <col min="13572" max="13572" width="18.140625" customWidth="1"/>
    <col min="13573" max="13573" width="4.85546875" customWidth="1"/>
    <col min="13824" max="13824" width="7.7109375" customWidth="1"/>
    <col min="13825" max="13825" width="39.5703125" customWidth="1"/>
    <col min="13826" max="13826" width="16.7109375" customWidth="1"/>
    <col min="13827" max="13827" width="16.140625" customWidth="1"/>
    <col min="13828" max="13828" width="18.140625" customWidth="1"/>
    <col min="13829" max="13829" width="4.85546875" customWidth="1"/>
    <col min="14080" max="14080" width="7.7109375" customWidth="1"/>
    <col min="14081" max="14081" width="39.5703125" customWidth="1"/>
    <col min="14082" max="14082" width="16.7109375" customWidth="1"/>
    <col min="14083" max="14083" width="16.140625" customWidth="1"/>
    <col min="14084" max="14084" width="18.140625" customWidth="1"/>
    <col min="14085" max="14085" width="4.85546875" customWidth="1"/>
    <col min="14336" max="14336" width="7.7109375" customWidth="1"/>
    <col min="14337" max="14337" width="39.5703125" customWidth="1"/>
    <col min="14338" max="14338" width="16.7109375" customWidth="1"/>
    <col min="14339" max="14339" width="16.140625" customWidth="1"/>
    <col min="14340" max="14340" width="18.140625" customWidth="1"/>
    <col min="14341" max="14341" width="4.85546875" customWidth="1"/>
    <col min="14592" max="14592" width="7.7109375" customWidth="1"/>
    <col min="14593" max="14593" width="39.5703125" customWidth="1"/>
    <col min="14594" max="14594" width="16.7109375" customWidth="1"/>
    <col min="14595" max="14595" width="16.140625" customWidth="1"/>
    <col min="14596" max="14596" width="18.140625" customWidth="1"/>
    <col min="14597" max="14597" width="4.85546875" customWidth="1"/>
    <col min="14848" max="14848" width="7.7109375" customWidth="1"/>
    <col min="14849" max="14849" width="39.5703125" customWidth="1"/>
    <col min="14850" max="14850" width="16.7109375" customWidth="1"/>
    <col min="14851" max="14851" width="16.140625" customWidth="1"/>
    <col min="14852" max="14852" width="18.140625" customWidth="1"/>
    <col min="14853" max="14853" width="4.85546875" customWidth="1"/>
    <col min="15104" max="15104" width="7.7109375" customWidth="1"/>
    <col min="15105" max="15105" width="39.5703125" customWidth="1"/>
    <col min="15106" max="15106" width="16.7109375" customWidth="1"/>
    <col min="15107" max="15107" width="16.140625" customWidth="1"/>
    <col min="15108" max="15108" width="18.140625" customWidth="1"/>
    <col min="15109" max="15109" width="4.85546875" customWidth="1"/>
    <col min="15360" max="15360" width="7.7109375" customWidth="1"/>
    <col min="15361" max="15361" width="39.5703125" customWidth="1"/>
    <col min="15362" max="15362" width="16.7109375" customWidth="1"/>
    <col min="15363" max="15363" width="16.140625" customWidth="1"/>
    <col min="15364" max="15364" width="18.140625" customWidth="1"/>
    <col min="15365" max="15365" width="4.85546875" customWidth="1"/>
    <col min="15616" max="15616" width="7.7109375" customWidth="1"/>
    <col min="15617" max="15617" width="39.5703125" customWidth="1"/>
    <col min="15618" max="15618" width="16.7109375" customWidth="1"/>
    <col min="15619" max="15619" width="16.140625" customWidth="1"/>
    <col min="15620" max="15620" width="18.140625" customWidth="1"/>
    <col min="15621" max="15621" width="4.85546875" customWidth="1"/>
    <col min="15872" max="15872" width="7.7109375" customWidth="1"/>
    <col min="15873" max="15873" width="39.5703125" customWidth="1"/>
    <col min="15874" max="15874" width="16.7109375" customWidth="1"/>
    <col min="15875" max="15875" width="16.140625" customWidth="1"/>
    <col min="15876" max="15876" width="18.140625" customWidth="1"/>
    <col min="15877" max="15877" width="4.85546875" customWidth="1"/>
    <col min="16128" max="16128" width="7.7109375" customWidth="1"/>
    <col min="16129" max="16129" width="39.5703125" customWidth="1"/>
    <col min="16130" max="16130" width="16.7109375" customWidth="1"/>
    <col min="16131" max="16131" width="16.140625" customWidth="1"/>
    <col min="16132" max="16132" width="18.140625" customWidth="1"/>
    <col min="16133" max="16133" width="4.85546875" customWidth="1"/>
  </cols>
  <sheetData>
    <row r="1" spans="2:9" s="13" customFormat="1" ht="18">
      <c r="B1" s="229" t="s">
        <v>541</v>
      </c>
      <c r="E1" s="14"/>
      <c r="G1" s="93"/>
      <c r="H1" s="15"/>
      <c r="I1" s="15"/>
    </row>
    <row r="2" spans="2:9" s="13" customFormat="1" ht="18.75">
      <c r="B2" s="229"/>
      <c r="C2" s="231" t="s">
        <v>545</v>
      </c>
      <c r="E2" s="14"/>
      <c r="G2" s="93"/>
      <c r="H2" s="15"/>
      <c r="I2" s="15"/>
    </row>
    <row r="3" spans="2:9" s="13" customFormat="1" ht="12.75">
      <c r="E3" s="14"/>
      <c r="G3" s="93"/>
      <c r="H3" s="15"/>
      <c r="I3" s="15"/>
    </row>
    <row r="4" spans="2:9">
      <c r="C4" s="66" t="s">
        <v>352</v>
      </c>
      <c r="D4" s="67" t="s">
        <v>353</v>
      </c>
    </row>
    <row r="5" spans="2:9">
      <c r="C5" s="66" t="s">
        <v>420</v>
      </c>
      <c r="D5" s="66" t="s">
        <v>421</v>
      </c>
    </row>
    <row r="6" spans="2:9">
      <c r="D6" s="67"/>
    </row>
    <row r="8" spans="2:9" s="1" customFormat="1">
      <c r="B8" s="7" t="s">
        <v>0</v>
      </c>
      <c r="C8" s="7" t="s">
        <v>1</v>
      </c>
      <c r="D8" s="8" t="s">
        <v>4</v>
      </c>
    </row>
    <row r="9" spans="2:9" ht="7.5" customHeight="1"/>
    <row r="10" spans="2:9" ht="15" customHeight="1">
      <c r="B10" s="9" t="s">
        <v>6</v>
      </c>
      <c r="C10" s="5" t="s">
        <v>344</v>
      </c>
      <c r="D10" s="233">
        <f>SUM('Presupuesto Desglose'!H34)</f>
        <v>0</v>
      </c>
    </row>
    <row r="11" spans="2:9" ht="15" customHeight="1">
      <c r="B11" s="10" t="s">
        <v>34</v>
      </c>
      <c r="C11" s="5" t="s">
        <v>531</v>
      </c>
      <c r="D11" s="233">
        <f>SUM('Presupuesto Desglose'!H77)</f>
        <v>0</v>
      </c>
    </row>
    <row r="12" spans="2:9" ht="15" customHeight="1">
      <c r="B12" s="10" t="s">
        <v>50</v>
      </c>
      <c r="C12" s="11" t="s">
        <v>530</v>
      </c>
      <c r="D12" s="233">
        <f>SUM('Presupuesto Desglose'!H92)</f>
        <v>0</v>
      </c>
    </row>
    <row r="13" spans="2:9" ht="7.5" customHeight="1">
      <c r="B13" s="3"/>
      <c r="C13" s="4"/>
      <c r="D13" s="6"/>
    </row>
    <row r="14" spans="2:9" ht="15" customHeight="1">
      <c r="B14" s="296" t="s">
        <v>57</v>
      </c>
      <c r="C14" s="296"/>
      <c r="D14" s="234">
        <f>SUM(D10:D13)</f>
        <v>0</v>
      </c>
    </row>
    <row r="15" spans="2:9" ht="7.5" customHeight="1"/>
    <row r="16" spans="2:9" ht="15" customHeight="1">
      <c r="B16" s="10" t="s">
        <v>58</v>
      </c>
      <c r="C16" s="11" t="s">
        <v>535</v>
      </c>
      <c r="D16" s="233">
        <f>SUM('Presupuesto Desglose'!H169)</f>
        <v>0</v>
      </c>
    </row>
    <row r="17" spans="2:4" ht="15" customHeight="1">
      <c r="B17" s="10" t="s">
        <v>78</v>
      </c>
      <c r="C17" s="5" t="s">
        <v>533</v>
      </c>
      <c r="D17" s="233">
        <f>SUM('Presupuesto Desglose'!H416)</f>
        <v>0</v>
      </c>
    </row>
    <row r="18" spans="2:4" ht="15" customHeight="1">
      <c r="B18" s="10" t="s">
        <v>108</v>
      </c>
      <c r="C18" s="5" t="s">
        <v>534</v>
      </c>
      <c r="D18" s="233">
        <f>SUM('Presupuesto Desglose'!H440)</f>
        <v>0</v>
      </c>
    </row>
    <row r="19" spans="2:4" ht="15" customHeight="1">
      <c r="B19" s="10" t="s">
        <v>123</v>
      </c>
      <c r="C19" s="5" t="s">
        <v>536</v>
      </c>
      <c r="D19" s="233">
        <f>SUM('Presupuesto Desglose'!H459)</f>
        <v>0</v>
      </c>
    </row>
    <row r="20" spans="2:4" ht="15" customHeight="1">
      <c r="B20" s="10" t="s">
        <v>138</v>
      </c>
      <c r="C20" s="5" t="s">
        <v>19</v>
      </c>
      <c r="D20" s="233">
        <f>SUM('Presupuesto Desglose'!H476)</f>
        <v>0</v>
      </c>
    </row>
    <row r="21" spans="2:4" ht="15" customHeight="1">
      <c r="B21" s="10" t="s">
        <v>140</v>
      </c>
      <c r="C21" s="5" t="s">
        <v>538</v>
      </c>
      <c r="D21" s="233">
        <f>SUM('Presupuesto Desglose'!H493)</f>
        <v>0</v>
      </c>
    </row>
    <row r="22" spans="2:4" ht="15" customHeight="1">
      <c r="B22" s="10" t="s">
        <v>157</v>
      </c>
      <c r="C22" s="5" t="s">
        <v>539</v>
      </c>
      <c r="D22" s="233">
        <f>SUM('Presupuesto Desglose'!H519)</f>
        <v>0</v>
      </c>
    </row>
    <row r="23" spans="2:4" ht="7.5" customHeight="1">
      <c r="B23" s="10"/>
      <c r="C23" s="4"/>
      <c r="D23" s="12"/>
    </row>
    <row r="24" spans="2:4" ht="15" customHeight="1">
      <c r="B24" s="297" t="str">
        <f>'[1]PRESUP DESGLOSADO '!A929</f>
        <v>Total PRODUCCION</v>
      </c>
      <c r="C24" s="298"/>
      <c r="D24" s="234">
        <f>SUM(D16:D22)</f>
        <v>0</v>
      </c>
    </row>
    <row r="25" spans="2:4" ht="7.5" customHeight="1"/>
    <row r="26" spans="2:4" ht="15" customHeight="1">
      <c r="B26" s="10" t="s">
        <v>171</v>
      </c>
      <c r="C26" s="5" t="s">
        <v>345</v>
      </c>
      <c r="D26" s="233">
        <f>SUM('Presupuesto Desglose'!H550)</f>
        <v>0</v>
      </c>
    </row>
    <row r="27" spans="2:4" ht="15" customHeight="1">
      <c r="B27" s="10" t="s">
        <v>196</v>
      </c>
      <c r="C27" s="5" t="s">
        <v>540</v>
      </c>
      <c r="D27" s="233">
        <f>SUM('Presupuesto Desglose'!H579)</f>
        <v>0</v>
      </c>
    </row>
    <row r="28" spans="2:4" ht="15" customHeight="1">
      <c r="B28" s="10" t="s">
        <v>216</v>
      </c>
      <c r="C28" s="5" t="s">
        <v>346</v>
      </c>
      <c r="D28" s="233">
        <f>SUM('Presupuesto Desglose'!H605)</f>
        <v>0</v>
      </c>
    </row>
    <row r="29" spans="2:4" ht="15" customHeight="1">
      <c r="B29" s="10" t="s">
        <v>236</v>
      </c>
      <c r="C29" s="5" t="s">
        <v>347</v>
      </c>
      <c r="D29" s="233">
        <f>SUM('Presupuesto Desglose'!H632)</f>
        <v>0</v>
      </c>
    </row>
    <row r="30" spans="2:4" ht="15" customHeight="1">
      <c r="B30" s="10" t="s">
        <v>250</v>
      </c>
      <c r="C30" s="5" t="s">
        <v>348</v>
      </c>
      <c r="D30" s="233">
        <f>SUM('Presupuesto Desglose'!H684)</f>
        <v>0</v>
      </c>
    </row>
    <row r="31" spans="2:4" ht="7.5" customHeight="1">
      <c r="B31" s="3"/>
      <c r="C31" s="4"/>
      <c r="D31" s="12"/>
    </row>
    <row r="32" spans="2:4" ht="15" customHeight="1">
      <c r="B32" s="296" t="str">
        <f>'[1]PRESUP DESGLOSADO '!A1072</f>
        <v>Total POSTPRODUCCION</v>
      </c>
      <c r="C32" s="296"/>
      <c r="D32" s="234">
        <f>SUM(D26:D30)</f>
        <v>0</v>
      </c>
    </row>
    <row r="33" spans="2:4" ht="7.5" customHeight="1"/>
    <row r="34" spans="2:4" ht="15" customHeight="1">
      <c r="B34" s="10" t="s">
        <v>266</v>
      </c>
      <c r="C34" s="5" t="s">
        <v>113</v>
      </c>
      <c r="D34" s="237">
        <f>SUM('Presupuesto Desglose'!H698)</f>
        <v>0</v>
      </c>
    </row>
    <row r="35" spans="2:4" ht="15" customHeight="1">
      <c r="B35" s="10" t="s">
        <v>298</v>
      </c>
      <c r="C35" s="5" t="s">
        <v>349</v>
      </c>
      <c r="D35" s="237">
        <f>SUM('Presupuesto Desglose'!H713)</f>
        <v>0</v>
      </c>
    </row>
    <row r="36" spans="2:4" ht="15" customHeight="1">
      <c r="B36" s="10" t="s">
        <v>309</v>
      </c>
      <c r="C36" s="5" t="s">
        <v>350</v>
      </c>
      <c r="D36" s="237">
        <f>SUM('Presupuesto Desglose'!H738)</f>
        <v>0</v>
      </c>
    </row>
    <row r="37" spans="2:4" ht="7.5" customHeight="1">
      <c r="B37" s="3"/>
      <c r="C37" s="4"/>
      <c r="D37" s="12"/>
    </row>
    <row r="38" spans="2:4" ht="15" customHeight="1">
      <c r="B38" s="299" t="s">
        <v>341</v>
      </c>
      <c r="C38" s="296"/>
      <c r="D38" s="234">
        <f>SUM(D34:D36)</f>
        <v>0</v>
      </c>
    </row>
    <row r="39" spans="2:4" ht="7.5" customHeight="1"/>
    <row r="40" spans="2:4" ht="9" customHeight="1"/>
    <row r="41" spans="2:4" ht="15" customHeight="1">
      <c r="B41" s="294" t="s">
        <v>366</v>
      </c>
      <c r="C41" s="295"/>
      <c r="D41" s="235">
        <f>SUM(D14,D24,D32,D38)</f>
        <v>0</v>
      </c>
    </row>
    <row r="42" spans="2:4" ht="15" customHeight="1">
      <c r="B42" s="288" t="s">
        <v>365</v>
      </c>
      <c r="C42" s="289"/>
      <c r="D42" s="171">
        <f>D41*10/100</f>
        <v>0</v>
      </c>
    </row>
    <row r="43" spans="2:4" ht="15" customHeight="1">
      <c r="B43" s="290" t="s">
        <v>367</v>
      </c>
      <c r="C43" s="291"/>
      <c r="D43" s="171">
        <f>D41*5/100</f>
        <v>0</v>
      </c>
    </row>
    <row r="44" spans="2:4" ht="15" customHeight="1" thickBot="1">
      <c r="B44" s="172"/>
      <c r="C44" s="173"/>
      <c r="D44" s="174"/>
    </row>
    <row r="45" spans="2:4" ht="15" customHeight="1" thickBot="1">
      <c r="B45" s="292" t="s">
        <v>374</v>
      </c>
      <c r="C45" s="293"/>
      <c r="D45" s="236">
        <f>SUM(D41:D43)</f>
        <v>0</v>
      </c>
    </row>
  </sheetData>
  <mergeCells count="8">
    <mergeCell ref="B42:C42"/>
    <mergeCell ref="B43:C43"/>
    <mergeCell ref="B45:C45"/>
    <mergeCell ref="B41:C41"/>
    <mergeCell ref="B14:C14"/>
    <mergeCell ref="B24:C24"/>
    <mergeCell ref="B32:C32"/>
    <mergeCell ref="B38:C3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752"/>
  <sheetViews>
    <sheetView tabSelected="1" topLeftCell="A265" workbookViewId="0">
      <selection activeCell="C249" sqref="C249"/>
    </sheetView>
  </sheetViews>
  <sheetFormatPr baseColWidth="10" defaultColWidth="12.28515625" defaultRowHeight="12.75"/>
  <cols>
    <col min="1" max="1" width="2.28515625" style="13" customWidth="1"/>
    <col min="2" max="2" width="5.28515625" style="13" customWidth="1"/>
    <col min="3" max="3" width="32.28515625" style="13" customWidth="1"/>
    <col min="4" max="4" width="5.5703125" style="13" customWidth="1"/>
    <col min="5" max="5" width="8.140625" style="14" customWidth="1"/>
    <col min="6" max="6" width="4" style="13" customWidth="1"/>
    <col min="7" max="7" width="9" style="93" customWidth="1"/>
    <col min="8" max="9" width="14" style="15" customWidth="1"/>
    <col min="10" max="236" width="12.28515625" style="13"/>
    <col min="237" max="237" width="6.85546875" style="13" customWidth="1"/>
    <col min="238" max="238" width="52.28515625" style="13" customWidth="1"/>
    <col min="239" max="239" width="12.85546875" style="13" customWidth="1"/>
    <col min="240" max="240" width="11.42578125" style="13" customWidth="1"/>
    <col min="241" max="241" width="7" style="13" customWidth="1"/>
    <col min="242" max="242" width="12.28515625" style="13"/>
    <col min="243" max="243" width="18.85546875" style="13" customWidth="1"/>
    <col min="244" max="244" width="16.7109375" style="13" customWidth="1"/>
    <col min="245" max="245" width="19" style="13" customWidth="1"/>
    <col min="246" max="256" width="12.28515625" style="13"/>
    <col min="257" max="257" width="2.28515625" style="13" customWidth="1"/>
    <col min="258" max="258" width="5.28515625" style="13" customWidth="1"/>
    <col min="259" max="259" width="32.28515625" style="13" customWidth="1"/>
    <col min="260" max="260" width="5.5703125" style="13" customWidth="1"/>
    <col min="261" max="261" width="8.140625" style="13" customWidth="1"/>
    <col min="262" max="262" width="4" style="13" customWidth="1"/>
    <col min="263" max="263" width="9" style="13" customWidth="1"/>
    <col min="264" max="265" width="14" style="13" customWidth="1"/>
    <col min="266" max="492" width="12.28515625" style="13"/>
    <col min="493" max="493" width="6.85546875" style="13" customWidth="1"/>
    <col min="494" max="494" width="52.28515625" style="13" customWidth="1"/>
    <col min="495" max="495" width="12.85546875" style="13" customWidth="1"/>
    <col min="496" max="496" width="11.42578125" style="13" customWidth="1"/>
    <col min="497" max="497" width="7" style="13" customWidth="1"/>
    <col min="498" max="498" width="12.28515625" style="13"/>
    <col min="499" max="499" width="18.85546875" style="13" customWidth="1"/>
    <col min="500" max="500" width="16.7109375" style="13" customWidth="1"/>
    <col min="501" max="501" width="19" style="13" customWidth="1"/>
    <col min="502" max="512" width="12.28515625" style="13"/>
    <col min="513" max="513" width="2.28515625" style="13" customWidth="1"/>
    <col min="514" max="514" width="5.28515625" style="13" customWidth="1"/>
    <col min="515" max="515" width="32.28515625" style="13" customWidth="1"/>
    <col min="516" max="516" width="5.5703125" style="13" customWidth="1"/>
    <col min="517" max="517" width="8.140625" style="13" customWidth="1"/>
    <col min="518" max="518" width="4" style="13" customWidth="1"/>
    <col min="519" max="519" width="9" style="13" customWidth="1"/>
    <col min="520" max="521" width="14" style="13" customWidth="1"/>
    <col min="522" max="748" width="12.28515625" style="13"/>
    <col min="749" max="749" width="6.85546875" style="13" customWidth="1"/>
    <col min="750" max="750" width="52.28515625" style="13" customWidth="1"/>
    <col min="751" max="751" width="12.85546875" style="13" customWidth="1"/>
    <col min="752" max="752" width="11.42578125" style="13" customWidth="1"/>
    <col min="753" max="753" width="7" style="13" customWidth="1"/>
    <col min="754" max="754" width="12.28515625" style="13"/>
    <col min="755" max="755" width="18.85546875" style="13" customWidth="1"/>
    <col min="756" max="756" width="16.7109375" style="13" customWidth="1"/>
    <col min="757" max="757" width="19" style="13" customWidth="1"/>
    <col min="758" max="768" width="12.28515625" style="13"/>
    <col min="769" max="769" width="2.28515625" style="13" customWidth="1"/>
    <col min="770" max="770" width="5.28515625" style="13" customWidth="1"/>
    <col min="771" max="771" width="32.28515625" style="13" customWidth="1"/>
    <col min="772" max="772" width="5.5703125" style="13" customWidth="1"/>
    <col min="773" max="773" width="8.140625" style="13" customWidth="1"/>
    <col min="774" max="774" width="4" style="13" customWidth="1"/>
    <col min="775" max="775" width="9" style="13" customWidth="1"/>
    <col min="776" max="777" width="14" style="13" customWidth="1"/>
    <col min="778" max="1004" width="12.28515625" style="13"/>
    <col min="1005" max="1005" width="6.85546875" style="13" customWidth="1"/>
    <col min="1006" max="1006" width="52.28515625" style="13" customWidth="1"/>
    <col min="1007" max="1007" width="12.85546875" style="13" customWidth="1"/>
    <col min="1008" max="1008" width="11.42578125" style="13" customWidth="1"/>
    <col min="1009" max="1009" width="7" style="13" customWidth="1"/>
    <col min="1010" max="1010" width="12.28515625" style="13"/>
    <col min="1011" max="1011" width="18.85546875" style="13" customWidth="1"/>
    <col min="1012" max="1012" width="16.7109375" style="13" customWidth="1"/>
    <col min="1013" max="1013" width="19" style="13" customWidth="1"/>
    <col min="1014" max="1024" width="12.28515625" style="13"/>
    <col min="1025" max="1025" width="2.28515625" style="13" customWidth="1"/>
    <col min="1026" max="1026" width="5.28515625" style="13" customWidth="1"/>
    <col min="1027" max="1027" width="32.28515625" style="13" customWidth="1"/>
    <col min="1028" max="1028" width="5.5703125" style="13" customWidth="1"/>
    <col min="1029" max="1029" width="8.140625" style="13" customWidth="1"/>
    <col min="1030" max="1030" width="4" style="13" customWidth="1"/>
    <col min="1031" max="1031" width="9" style="13" customWidth="1"/>
    <col min="1032" max="1033" width="14" style="13" customWidth="1"/>
    <col min="1034" max="1260" width="12.28515625" style="13"/>
    <col min="1261" max="1261" width="6.85546875" style="13" customWidth="1"/>
    <col min="1262" max="1262" width="52.28515625" style="13" customWidth="1"/>
    <col min="1263" max="1263" width="12.85546875" style="13" customWidth="1"/>
    <col min="1264" max="1264" width="11.42578125" style="13" customWidth="1"/>
    <col min="1265" max="1265" width="7" style="13" customWidth="1"/>
    <col min="1266" max="1266" width="12.28515625" style="13"/>
    <col min="1267" max="1267" width="18.85546875" style="13" customWidth="1"/>
    <col min="1268" max="1268" width="16.7109375" style="13" customWidth="1"/>
    <col min="1269" max="1269" width="19" style="13" customWidth="1"/>
    <col min="1270" max="1280" width="12.28515625" style="13"/>
    <col min="1281" max="1281" width="2.28515625" style="13" customWidth="1"/>
    <col min="1282" max="1282" width="5.28515625" style="13" customWidth="1"/>
    <col min="1283" max="1283" width="32.28515625" style="13" customWidth="1"/>
    <col min="1284" max="1284" width="5.5703125" style="13" customWidth="1"/>
    <col min="1285" max="1285" width="8.140625" style="13" customWidth="1"/>
    <col min="1286" max="1286" width="4" style="13" customWidth="1"/>
    <col min="1287" max="1287" width="9" style="13" customWidth="1"/>
    <col min="1288" max="1289" width="14" style="13" customWidth="1"/>
    <col min="1290" max="1516" width="12.28515625" style="13"/>
    <col min="1517" max="1517" width="6.85546875" style="13" customWidth="1"/>
    <col min="1518" max="1518" width="52.28515625" style="13" customWidth="1"/>
    <col min="1519" max="1519" width="12.85546875" style="13" customWidth="1"/>
    <col min="1520" max="1520" width="11.42578125" style="13" customWidth="1"/>
    <col min="1521" max="1521" width="7" style="13" customWidth="1"/>
    <col min="1522" max="1522" width="12.28515625" style="13"/>
    <col min="1523" max="1523" width="18.85546875" style="13" customWidth="1"/>
    <col min="1524" max="1524" width="16.7109375" style="13" customWidth="1"/>
    <col min="1525" max="1525" width="19" style="13" customWidth="1"/>
    <col min="1526" max="1536" width="12.28515625" style="13"/>
    <col min="1537" max="1537" width="2.28515625" style="13" customWidth="1"/>
    <col min="1538" max="1538" width="5.28515625" style="13" customWidth="1"/>
    <col min="1539" max="1539" width="32.28515625" style="13" customWidth="1"/>
    <col min="1540" max="1540" width="5.5703125" style="13" customWidth="1"/>
    <col min="1541" max="1541" width="8.140625" style="13" customWidth="1"/>
    <col min="1542" max="1542" width="4" style="13" customWidth="1"/>
    <col min="1543" max="1543" width="9" style="13" customWidth="1"/>
    <col min="1544" max="1545" width="14" style="13" customWidth="1"/>
    <col min="1546" max="1772" width="12.28515625" style="13"/>
    <col min="1773" max="1773" width="6.85546875" style="13" customWidth="1"/>
    <col min="1774" max="1774" width="52.28515625" style="13" customWidth="1"/>
    <col min="1775" max="1775" width="12.85546875" style="13" customWidth="1"/>
    <col min="1776" max="1776" width="11.42578125" style="13" customWidth="1"/>
    <col min="1777" max="1777" width="7" style="13" customWidth="1"/>
    <col min="1778" max="1778" width="12.28515625" style="13"/>
    <col min="1779" max="1779" width="18.85546875" style="13" customWidth="1"/>
    <col min="1780" max="1780" width="16.7109375" style="13" customWidth="1"/>
    <col min="1781" max="1781" width="19" style="13" customWidth="1"/>
    <col min="1782" max="1792" width="12.28515625" style="13"/>
    <col min="1793" max="1793" width="2.28515625" style="13" customWidth="1"/>
    <col min="1794" max="1794" width="5.28515625" style="13" customWidth="1"/>
    <col min="1795" max="1795" width="32.28515625" style="13" customWidth="1"/>
    <col min="1796" max="1796" width="5.5703125" style="13" customWidth="1"/>
    <col min="1797" max="1797" width="8.140625" style="13" customWidth="1"/>
    <col min="1798" max="1798" width="4" style="13" customWidth="1"/>
    <col min="1799" max="1799" width="9" style="13" customWidth="1"/>
    <col min="1800" max="1801" width="14" style="13" customWidth="1"/>
    <col min="1802" max="2028" width="12.28515625" style="13"/>
    <col min="2029" max="2029" width="6.85546875" style="13" customWidth="1"/>
    <col min="2030" max="2030" width="52.28515625" style="13" customWidth="1"/>
    <col min="2031" max="2031" width="12.85546875" style="13" customWidth="1"/>
    <col min="2032" max="2032" width="11.42578125" style="13" customWidth="1"/>
    <col min="2033" max="2033" width="7" style="13" customWidth="1"/>
    <col min="2034" max="2034" width="12.28515625" style="13"/>
    <col min="2035" max="2035" width="18.85546875" style="13" customWidth="1"/>
    <col min="2036" max="2036" width="16.7109375" style="13" customWidth="1"/>
    <col min="2037" max="2037" width="19" style="13" customWidth="1"/>
    <col min="2038" max="2048" width="12.28515625" style="13"/>
    <col min="2049" max="2049" width="2.28515625" style="13" customWidth="1"/>
    <col min="2050" max="2050" width="5.28515625" style="13" customWidth="1"/>
    <col min="2051" max="2051" width="32.28515625" style="13" customWidth="1"/>
    <col min="2052" max="2052" width="5.5703125" style="13" customWidth="1"/>
    <col min="2053" max="2053" width="8.140625" style="13" customWidth="1"/>
    <col min="2054" max="2054" width="4" style="13" customWidth="1"/>
    <col min="2055" max="2055" width="9" style="13" customWidth="1"/>
    <col min="2056" max="2057" width="14" style="13" customWidth="1"/>
    <col min="2058" max="2284" width="12.28515625" style="13"/>
    <col min="2285" max="2285" width="6.85546875" style="13" customWidth="1"/>
    <col min="2286" max="2286" width="52.28515625" style="13" customWidth="1"/>
    <col min="2287" max="2287" width="12.85546875" style="13" customWidth="1"/>
    <col min="2288" max="2288" width="11.42578125" style="13" customWidth="1"/>
    <col min="2289" max="2289" width="7" style="13" customWidth="1"/>
    <col min="2290" max="2290" width="12.28515625" style="13"/>
    <col min="2291" max="2291" width="18.85546875" style="13" customWidth="1"/>
    <col min="2292" max="2292" width="16.7109375" style="13" customWidth="1"/>
    <col min="2293" max="2293" width="19" style="13" customWidth="1"/>
    <col min="2294" max="2304" width="12.28515625" style="13"/>
    <col min="2305" max="2305" width="2.28515625" style="13" customWidth="1"/>
    <col min="2306" max="2306" width="5.28515625" style="13" customWidth="1"/>
    <col min="2307" max="2307" width="32.28515625" style="13" customWidth="1"/>
    <col min="2308" max="2308" width="5.5703125" style="13" customWidth="1"/>
    <col min="2309" max="2309" width="8.140625" style="13" customWidth="1"/>
    <col min="2310" max="2310" width="4" style="13" customWidth="1"/>
    <col min="2311" max="2311" width="9" style="13" customWidth="1"/>
    <col min="2312" max="2313" width="14" style="13" customWidth="1"/>
    <col min="2314" max="2540" width="12.28515625" style="13"/>
    <col min="2541" max="2541" width="6.85546875" style="13" customWidth="1"/>
    <col min="2542" max="2542" width="52.28515625" style="13" customWidth="1"/>
    <col min="2543" max="2543" width="12.85546875" style="13" customWidth="1"/>
    <col min="2544" max="2544" width="11.42578125" style="13" customWidth="1"/>
    <col min="2545" max="2545" width="7" style="13" customWidth="1"/>
    <col min="2546" max="2546" width="12.28515625" style="13"/>
    <col min="2547" max="2547" width="18.85546875" style="13" customWidth="1"/>
    <col min="2548" max="2548" width="16.7109375" style="13" customWidth="1"/>
    <col min="2549" max="2549" width="19" style="13" customWidth="1"/>
    <col min="2550" max="2560" width="12.28515625" style="13"/>
    <col min="2561" max="2561" width="2.28515625" style="13" customWidth="1"/>
    <col min="2562" max="2562" width="5.28515625" style="13" customWidth="1"/>
    <col min="2563" max="2563" width="32.28515625" style="13" customWidth="1"/>
    <col min="2564" max="2564" width="5.5703125" style="13" customWidth="1"/>
    <col min="2565" max="2565" width="8.140625" style="13" customWidth="1"/>
    <col min="2566" max="2566" width="4" style="13" customWidth="1"/>
    <col min="2567" max="2567" width="9" style="13" customWidth="1"/>
    <col min="2568" max="2569" width="14" style="13" customWidth="1"/>
    <col min="2570" max="2796" width="12.28515625" style="13"/>
    <col min="2797" max="2797" width="6.85546875" style="13" customWidth="1"/>
    <col min="2798" max="2798" width="52.28515625" style="13" customWidth="1"/>
    <col min="2799" max="2799" width="12.85546875" style="13" customWidth="1"/>
    <col min="2800" max="2800" width="11.42578125" style="13" customWidth="1"/>
    <col min="2801" max="2801" width="7" style="13" customWidth="1"/>
    <col min="2802" max="2802" width="12.28515625" style="13"/>
    <col min="2803" max="2803" width="18.85546875" style="13" customWidth="1"/>
    <col min="2804" max="2804" width="16.7109375" style="13" customWidth="1"/>
    <col min="2805" max="2805" width="19" style="13" customWidth="1"/>
    <col min="2806" max="2816" width="12.28515625" style="13"/>
    <col min="2817" max="2817" width="2.28515625" style="13" customWidth="1"/>
    <col min="2818" max="2818" width="5.28515625" style="13" customWidth="1"/>
    <col min="2819" max="2819" width="32.28515625" style="13" customWidth="1"/>
    <col min="2820" max="2820" width="5.5703125" style="13" customWidth="1"/>
    <col min="2821" max="2821" width="8.140625" style="13" customWidth="1"/>
    <col min="2822" max="2822" width="4" style="13" customWidth="1"/>
    <col min="2823" max="2823" width="9" style="13" customWidth="1"/>
    <col min="2824" max="2825" width="14" style="13" customWidth="1"/>
    <col min="2826" max="3052" width="12.28515625" style="13"/>
    <col min="3053" max="3053" width="6.85546875" style="13" customWidth="1"/>
    <col min="3054" max="3054" width="52.28515625" style="13" customWidth="1"/>
    <col min="3055" max="3055" width="12.85546875" style="13" customWidth="1"/>
    <col min="3056" max="3056" width="11.42578125" style="13" customWidth="1"/>
    <col min="3057" max="3057" width="7" style="13" customWidth="1"/>
    <col min="3058" max="3058" width="12.28515625" style="13"/>
    <col min="3059" max="3059" width="18.85546875" style="13" customWidth="1"/>
    <col min="3060" max="3060" width="16.7109375" style="13" customWidth="1"/>
    <col min="3061" max="3061" width="19" style="13" customWidth="1"/>
    <col min="3062" max="3072" width="12.28515625" style="13"/>
    <col min="3073" max="3073" width="2.28515625" style="13" customWidth="1"/>
    <col min="3074" max="3074" width="5.28515625" style="13" customWidth="1"/>
    <col min="3075" max="3075" width="32.28515625" style="13" customWidth="1"/>
    <col min="3076" max="3076" width="5.5703125" style="13" customWidth="1"/>
    <col min="3077" max="3077" width="8.140625" style="13" customWidth="1"/>
    <col min="3078" max="3078" width="4" style="13" customWidth="1"/>
    <col min="3079" max="3079" width="9" style="13" customWidth="1"/>
    <col min="3080" max="3081" width="14" style="13" customWidth="1"/>
    <col min="3082" max="3308" width="12.28515625" style="13"/>
    <col min="3309" max="3309" width="6.85546875" style="13" customWidth="1"/>
    <col min="3310" max="3310" width="52.28515625" style="13" customWidth="1"/>
    <col min="3311" max="3311" width="12.85546875" style="13" customWidth="1"/>
    <col min="3312" max="3312" width="11.42578125" style="13" customWidth="1"/>
    <col min="3313" max="3313" width="7" style="13" customWidth="1"/>
    <col min="3314" max="3314" width="12.28515625" style="13"/>
    <col min="3315" max="3315" width="18.85546875" style="13" customWidth="1"/>
    <col min="3316" max="3316" width="16.7109375" style="13" customWidth="1"/>
    <col min="3317" max="3317" width="19" style="13" customWidth="1"/>
    <col min="3318" max="3328" width="12.28515625" style="13"/>
    <col min="3329" max="3329" width="2.28515625" style="13" customWidth="1"/>
    <col min="3330" max="3330" width="5.28515625" style="13" customWidth="1"/>
    <col min="3331" max="3331" width="32.28515625" style="13" customWidth="1"/>
    <col min="3332" max="3332" width="5.5703125" style="13" customWidth="1"/>
    <col min="3333" max="3333" width="8.140625" style="13" customWidth="1"/>
    <col min="3334" max="3334" width="4" style="13" customWidth="1"/>
    <col min="3335" max="3335" width="9" style="13" customWidth="1"/>
    <col min="3336" max="3337" width="14" style="13" customWidth="1"/>
    <col min="3338" max="3564" width="12.28515625" style="13"/>
    <col min="3565" max="3565" width="6.85546875" style="13" customWidth="1"/>
    <col min="3566" max="3566" width="52.28515625" style="13" customWidth="1"/>
    <col min="3567" max="3567" width="12.85546875" style="13" customWidth="1"/>
    <col min="3568" max="3568" width="11.42578125" style="13" customWidth="1"/>
    <col min="3569" max="3569" width="7" style="13" customWidth="1"/>
    <col min="3570" max="3570" width="12.28515625" style="13"/>
    <col min="3571" max="3571" width="18.85546875" style="13" customWidth="1"/>
    <col min="3572" max="3572" width="16.7109375" style="13" customWidth="1"/>
    <col min="3573" max="3573" width="19" style="13" customWidth="1"/>
    <col min="3574" max="3584" width="12.28515625" style="13"/>
    <col min="3585" max="3585" width="2.28515625" style="13" customWidth="1"/>
    <col min="3586" max="3586" width="5.28515625" style="13" customWidth="1"/>
    <col min="3587" max="3587" width="32.28515625" style="13" customWidth="1"/>
    <col min="3588" max="3588" width="5.5703125" style="13" customWidth="1"/>
    <col min="3589" max="3589" width="8.140625" style="13" customWidth="1"/>
    <col min="3590" max="3590" width="4" style="13" customWidth="1"/>
    <col min="3591" max="3591" width="9" style="13" customWidth="1"/>
    <col min="3592" max="3593" width="14" style="13" customWidth="1"/>
    <col min="3594" max="3820" width="12.28515625" style="13"/>
    <col min="3821" max="3821" width="6.85546875" style="13" customWidth="1"/>
    <col min="3822" max="3822" width="52.28515625" style="13" customWidth="1"/>
    <col min="3823" max="3823" width="12.85546875" style="13" customWidth="1"/>
    <col min="3824" max="3824" width="11.42578125" style="13" customWidth="1"/>
    <col min="3825" max="3825" width="7" style="13" customWidth="1"/>
    <col min="3826" max="3826" width="12.28515625" style="13"/>
    <col min="3827" max="3827" width="18.85546875" style="13" customWidth="1"/>
    <col min="3828" max="3828" width="16.7109375" style="13" customWidth="1"/>
    <col min="3829" max="3829" width="19" style="13" customWidth="1"/>
    <col min="3830" max="3840" width="12.28515625" style="13"/>
    <col min="3841" max="3841" width="2.28515625" style="13" customWidth="1"/>
    <col min="3842" max="3842" width="5.28515625" style="13" customWidth="1"/>
    <col min="3843" max="3843" width="32.28515625" style="13" customWidth="1"/>
    <col min="3844" max="3844" width="5.5703125" style="13" customWidth="1"/>
    <col min="3845" max="3845" width="8.140625" style="13" customWidth="1"/>
    <col min="3846" max="3846" width="4" style="13" customWidth="1"/>
    <col min="3847" max="3847" width="9" style="13" customWidth="1"/>
    <col min="3848" max="3849" width="14" style="13" customWidth="1"/>
    <col min="3850" max="4076" width="12.28515625" style="13"/>
    <col min="4077" max="4077" width="6.85546875" style="13" customWidth="1"/>
    <col min="4078" max="4078" width="52.28515625" style="13" customWidth="1"/>
    <col min="4079" max="4079" width="12.85546875" style="13" customWidth="1"/>
    <col min="4080" max="4080" width="11.42578125" style="13" customWidth="1"/>
    <col min="4081" max="4081" width="7" style="13" customWidth="1"/>
    <col min="4082" max="4082" width="12.28515625" style="13"/>
    <col min="4083" max="4083" width="18.85546875" style="13" customWidth="1"/>
    <col min="4084" max="4084" width="16.7109375" style="13" customWidth="1"/>
    <col min="4085" max="4085" width="19" style="13" customWidth="1"/>
    <col min="4086" max="4096" width="12.28515625" style="13"/>
    <col min="4097" max="4097" width="2.28515625" style="13" customWidth="1"/>
    <col min="4098" max="4098" width="5.28515625" style="13" customWidth="1"/>
    <col min="4099" max="4099" width="32.28515625" style="13" customWidth="1"/>
    <col min="4100" max="4100" width="5.5703125" style="13" customWidth="1"/>
    <col min="4101" max="4101" width="8.140625" style="13" customWidth="1"/>
    <col min="4102" max="4102" width="4" style="13" customWidth="1"/>
    <col min="4103" max="4103" width="9" style="13" customWidth="1"/>
    <col min="4104" max="4105" width="14" style="13" customWidth="1"/>
    <col min="4106" max="4332" width="12.28515625" style="13"/>
    <col min="4333" max="4333" width="6.85546875" style="13" customWidth="1"/>
    <col min="4334" max="4334" width="52.28515625" style="13" customWidth="1"/>
    <col min="4335" max="4335" width="12.85546875" style="13" customWidth="1"/>
    <col min="4336" max="4336" width="11.42578125" style="13" customWidth="1"/>
    <col min="4337" max="4337" width="7" style="13" customWidth="1"/>
    <col min="4338" max="4338" width="12.28515625" style="13"/>
    <col min="4339" max="4339" width="18.85546875" style="13" customWidth="1"/>
    <col min="4340" max="4340" width="16.7109375" style="13" customWidth="1"/>
    <col min="4341" max="4341" width="19" style="13" customWidth="1"/>
    <col min="4342" max="4352" width="12.28515625" style="13"/>
    <col min="4353" max="4353" width="2.28515625" style="13" customWidth="1"/>
    <col min="4354" max="4354" width="5.28515625" style="13" customWidth="1"/>
    <col min="4355" max="4355" width="32.28515625" style="13" customWidth="1"/>
    <col min="4356" max="4356" width="5.5703125" style="13" customWidth="1"/>
    <col min="4357" max="4357" width="8.140625" style="13" customWidth="1"/>
    <col min="4358" max="4358" width="4" style="13" customWidth="1"/>
    <col min="4359" max="4359" width="9" style="13" customWidth="1"/>
    <col min="4360" max="4361" width="14" style="13" customWidth="1"/>
    <col min="4362" max="4588" width="12.28515625" style="13"/>
    <col min="4589" max="4589" width="6.85546875" style="13" customWidth="1"/>
    <col min="4590" max="4590" width="52.28515625" style="13" customWidth="1"/>
    <col min="4591" max="4591" width="12.85546875" style="13" customWidth="1"/>
    <col min="4592" max="4592" width="11.42578125" style="13" customWidth="1"/>
    <col min="4593" max="4593" width="7" style="13" customWidth="1"/>
    <col min="4594" max="4594" width="12.28515625" style="13"/>
    <col min="4595" max="4595" width="18.85546875" style="13" customWidth="1"/>
    <col min="4596" max="4596" width="16.7109375" style="13" customWidth="1"/>
    <col min="4597" max="4597" width="19" style="13" customWidth="1"/>
    <col min="4598" max="4608" width="12.28515625" style="13"/>
    <col min="4609" max="4609" width="2.28515625" style="13" customWidth="1"/>
    <col min="4610" max="4610" width="5.28515625" style="13" customWidth="1"/>
    <col min="4611" max="4611" width="32.28515625" style="13" customWidth="1"/>
    <col min="4612" max="4612" width="5.5703125" style="13" customWidth="1"/>
    <col min="4613" max="4613" width="8.140625" style="13" customWidth="1"/>
    <col min="4614" max="4614" width="4" style="13" customWidth="1"/>
    <col min="4615" max="4615" width="9" style="13" customWidth="1"/>
    <col min="4616" max="4617" width="14" style="13" customWidth="1"/>
    <col min="4618" max="4844" width="12.28515625" style="13"/>
    <col min="4845" max="4845" width="6.85546875" style="13" customWidth="1"/>
    <col min="4846" max="4846" width="52.28515625" style="13" customWidth="1"/>
    <col min="4847" max="4847" width="12.85546875" style="13" customWidth="1"/>
    <col min="4848" max="4848" width="11.42578125" style="13" customWidth="1"/>
    <col min="4849" max="4849" width="7" style="13" customWidth="1"/>
    <col min="4850" max="4850" width="12.28515625" style="13"/>
    <col min="4851" max="4851" width="18.85546875" style="13" customWidth="1"/>
    <col min="4852" max="4852" width="16.7109375" style="13" customWidth="1"/>
    <col min="4853" max="4853" width="19" style="13" customWidth="1"/>
    <col min="4854" max="4864" width="12.28515625" style="13"/>
    <col min="4865" max="4865" width="2.28515625" style="13" customWidth="1"/>
    <col min="4866" max="4866" width="5.28515625" style="13" customWidth="1"/>
    <col min="4867" max="4867" width="32.28515625" style="13" customWidth="1"/>
    <col min="4868" max="4868" width="5.5703125" style="13" customWidth="1"/>
    <col min="4869" max="4869" width="8.140625" style="13" customWidth="1"/>
    <col min="4870" max="4870" width="4" style="13" customWidth="1"/>
    <col min="4871" max="4871" width="9" style="13" customWidth="1"/>
    <col min="4872" max="4873" width="14" style="13" customWidth="1"/>
    <col min="4874" max="5100" width="12.28515625" style="13"/>
    <col min="5101" max="5101" width="6.85546875" style="13" customWidth="1"/>
    <col min="5102" max="5102" width="52.28515625" style="13" customWidth="1"/>
    <col min="5103" max="5103" width="12.85546875" style="13" customWidth="1"/>
    <col min="5104" max="5104" width="11.42578125" style="13" customWidth="1"/>
    <col min="5105" max="5105" width="7" style="13" customWidth="1"/>
    <col min="5106" max="5106" width="12.28515625" style="13"/>
    <col min="5107" max="5107" width="18.85546875" style="13" customWidth="1"/>
    <col min="5108" max="5108" width="16.7109375" style="13" customWidth="1"/>
    <col min="5109" max="5109" width="19" style="13" customWidth="1"/>
    <col min="5110" max="5120" width="12.28515625" style="13"/>
    <col min="5121" max="5121" width="2.28515625" style="13" customWidth="1"/>
    <col min="5122" max="5122" width="5.28515625" style="13" customWidth="1"/>
    <col min="5123" max="5123" width="32.28515625" style="13" customWidth="1"/>
    <col min="5124" max="5124" width="5.5703125" style="13" customWidth="1"/>
    <col min="5125" max="5125" width="8.140625" style="13" customWidth="1"/>
    <col min="5126" max="5126" width="4" style="13" customWidth="1"/>
    <col min="5127" max="5127" width="9" style="13" customWidth="1"/>
    <col min="5128" max="5129" width="14" style="13" customWidth="1"/>
    <col min="5130" max="5356" width="12.28515625" style="13"/>
    <col min="5357" max="5357" width="6.85546875" style="13" customWidth="1"/>
    <col min="5358" max="5358" width="52.28515625" style="13" customWidth="1"/>
    <col min="5359" max="5359" width="12.85546875" style="13" customWidth="1"/>
    <col min="5360" max="5360" width="11.42578125" style="13" customWidth="1"/>
    <col min="5361" max="5361" width="7" style="13" customWidth="1"/>
    <col min="5362" max="5362" width="12.28515625" style="13"/>
    <col min="5363" max="5363" width="18.85546875" style="13" customWidth="1"/>
    <col min="5364" max="5364" width="16.7109375" style="13" customWidth="1"/>
    <col min="5365" max="5365" width="19" style="13" customWidth="1"/>
    <col min="5366" max="5376" width="12.28515625" style="13"/>
    <col min="5377" max="5377" width="2.28515625" style="13" customWidth="1"/>
    <col min="5378" max="5378" width="5.28515625" style="13" customWidth="1"/>
    <col min="5379" max="5379" width="32.28515625" style="13" customWidth="1"/>
    <col min="5380" max="5380" width="5.5703125" style="13" customWidth="1"/>
    <col min="5381" max="5381" width="8.140625" style="13" customWidth="1"/>
    <col min="5382" max="5382" width="4" style="13" customWidth="1"/>
    <col min="5383" max="5383" width="9" style="13" customWidth="1"/>
    <col min="5384" max="5385" width="14" style="13" customWidth="1"/>
    <col min="5386" max="5612" width="12.28515625" style="13"/>
    <col min="5613" max="5613" width="6.85546875" style="13" customWidth="1"/>
    <col min="5614" max="5614" width="52.28515625" style="13" customWidth="1"/>
    <col min="5615" max="5615" width="12.85546875" style="13" customWidth="1"/>
    <col min="5616" max="5616" width="11.42578125" style="13" customWidth="1"/>
    <col min="5617" max="5617" width="7" style="13" customWidth="1"/>
    <col min="5618" max="5618" width="12.28515625" style="13"/>
    <col min="5619" max="5619" width="18.85546875" style="13" customWidth="1"/>
    <col min="5620" max="5620" width="16.7109375" style="13" customWidth="1"/>
    <col min="5621" max="5621" width="19" style="13" customWidth="1"/>
    <col min="5622" max="5632" width="12.28515625" style="13"/>
    <col min="5633" max="5633" width="2.28515625" style="13" customWidth="1"/>
    <col min="5634" max="5634" width="5.28515625" style="13" customWidth="1"/>
    <col min="5635" max="5635" width="32.28515625" style="13" customWidth="1"/>
    <col min="5636" max="5636" width="5.5703125" style="13" customWidth="1"/>
    <col min="5637" max="5637" width="8.140625" style="13" customWidth="1"/>
    <col min="5638" max="5638" width="4" style="13" customWidth="1"/>
    <col min="5639" max="5639" width="9" style="13" customWidth="1"/>
    <col min="5640" max="5641" width="14" style="13" customWidth="1"/>
    <col min="5642" max="5868" width="12.28515625" style="13"/>
    <col min="5869" max="5869" width="6.85546875" style="13" customWidth="1"/>
    <col min="5870" max="5870" width="52.28515625" style="13" customWidth="1"/>
    <col min="5871" max="5871" width="12.85546875" style="13" customWidth="1"/>
    <col min="5872" max="5872" width="11.42578125" style="13" customWidth="1"/>
    <col min="5873" max="5873" width="7" style="13" customWidth="1"/>
    <col min="5874" max="5874" width="12.28515625" style="13"/>
    <col min="5875" max="5875" width="18.85546875" style="13" customWidth="1"/>
    <col min="5876" max="5876" width="16.7109375" style="13" customWidth="1"/>
    <col min="5877" max="5877" width="19" style="13" customWidth="1"/>
    <col min="5878" max="5888" width="12.28515625" style="13"/>
    <col min="5889" max="5889" width="2.28515625" style="13" customWidth="1"/>
    <col min="5890" max="5890" width="5.28515625" style="13" customWidth="1"/>
    <col min="5891" max="5891" width="32.28515625" style="13" customWidth="1"/>
    <col min="5892" max="5892" width="5.5703125" style="13" customWidth="1"/>
    <col min="5893" max="5893" width="8.140625" style="13" customWidth="1"/>
    <col min="5894" max="5894" width="4" style="13" customWidth="1"/>
    <col min="5895" max="5895" width="9" style="13" customWidth="1"/>
    <col min="5896" max="5897" width="14" style="13" customWidth="1"/>
    <col min="5898" max="6124" width="12.28515625" style="13"/>
    <col min="6125" max="6125" width="6.85546875" style="13" customWidth="1"/>
    <col min="6126" max="6126" width="52.28515625" style="13" customWidth="1"/>
    <col min="6127" max="6127" width="12.85546875" style="13" customWidth="1"/>
    <col min="6128" max="6128" width="11.42578125" style="13" customWidth="1"/>
    <col min="6129" max="6129" width="7" style="13" customWidth="1"/>
    <col min="6130" max="6130" width="12.28515625" style="13"/>
    <col min="6131" max="6131" width="18.85546875" style="13" customWidth="1"/>
    <col min="6132" max="6132" width="16.7109375" style="13" customWidth="1"/>
    <col min="6133" max="6133" width="19" style="13" customWidth="1"/>
    <col min="6134" max="6144" width="12.28515625" style="13"/>
    <col min="6145" max="6145" width="2.28515625" style="13" customWidth="1"/>
    <col min="6146" max="6146" width="5.28515625" style="13" customWidth="1"/>
    <col min="6147" max="6147" width="32.28515625" style="13" customWidth="1"/>
    <col min="6148" max="6148" width="5.5703125" style="13" customWidth="1"/>
    <col min="6149" max="6149" width="8.140625" style="13" customWidth="1"/>
    <col min="6150" max="6150" width="4" style="13" customWidth="1"/>
    <col min="6151" max="6151" width="9" style="13" customWidth="1"/>
    <col min="6152" max="6153" width="14" style="13" customWidth="1"/>
    <col min="6154" max="6380" width="12.28515625" style="13"/>
    <col min="6381" max="6381" width="6.85546875" style="13" customWidth="1"/>
    <col min="6382" max="6382" width="52.28515625" style="13" customWidth="1"/>
    <col min="6383" max="6383" width="12.85546875" style="13" customWidth="1"/>
    <col min="6384" max="6384" width="11.42578125" style="13" customWidth="1"/>
    <col min="6385" max="6385" width="7" style="13" customWidth="1"/>
    <col min="6386" max="6386" width="12.28515625" style="13"/>
    <col min="6387" max="6387" width="18.85546875" style="13" customWidth="1"/>
    <col min="6388" max="6388" width="16.7109375" style="13" customWidth="1"/>
    <col min="6389" max="6389" width="19" style="13" customWidth="1"/>
    <col min="6390" max="6400" width="12.28515625" style="13"/>
    <col min="6401" max="6401" width="2.28515625" style="13" customWidth="1"/>
    <col min="6402" max="6402" width="5.28515625" style="13" customWidth="1"/>
    <col min="6403" max="6403" width="32.28515625" style="13" customWidth="1"/>
    <col min="6404" max="6404" width="5.5703125" style="13" customWidth="1"/>
    <col min="6405" max="6405" width="8.140625" style="13" customWidth="1"/>
    <col min="6406" max="6406" width="4" style="13" customWidth="1"/>
    <col min="6407" max="6407" width="9" style="13" customWidth="1"/>
    <col min="6408" max="6409" width="14" style="13" customWidth="1"/>
    <col min="6410" max="6636" width="12.28515625" style="13"/>
    <col min="6637" max="6637" width="6.85546875" style="13" customWidth="1"/>
    <col min="6638" max="6638" width="52.28515625" style="13" customWidth="1"/>
    <col min="6639" max="6639" width="12.85546875" style="13" customWidth="1"/>
    <col min="6640" max="6640" width="11.42578125" style="13" customWidth="1"/>
    <col min="6641" max="6641" width="7" style="13" customWidth="1"/>
    <col min="6642" max="6642" width="12.28515625" style="13"/>
    <col min="6643" max="6643" width="18.85546875" style="13" customWidth="1"/>
    <col min="6644" max="6644" width="16.7109375" style="13" customWidth="1"/>
    <col min="6645" max="6645" width="19" style="13" customWidth="1"/>
    <col min="6646" max="6656" width="12.28515625" style="13"/>
    <col min="6657" max="6657" width="2.28515625" style="13" customWidth="1"/>
    <col min="6658" max="6658" width="5.28515625" style="13" customWidth="1"/>
    <col min="6659" max="6659" width="32.28515625" style="13" customWidth="1"/>
    <col min="6660" max="6660" width="5.5703125" style="13" customWidth="1"/>
    <col min="6661" max="6661" width="8.140625" style="13" customWidth="1"/>
    <col min="6662" max="6662" width="4" style="13" customWidth="1"/>
    <col min="6663" max="6663" width="9" style="13" customWidth="1"/>
    <col min="6664" max="6665" width="14" style="13" customWidth="1"/>
    <col min="6666" max="6892" width="12.28515625" style="13"/>
    <col min="6893" max="6893" width="6.85546875" style="13" customWidth="1"/>
    <col min="6894" max="6894" width="52.28515625" style="13" customWidth="1"/>
    <col min="6895" max="6895" width="12.85546875" style="13" customWidth="1"/>
    <col min="6896" max="6896" width="11.42578125" style="13" customWidth="1"/>
    <col min="6897" max="6897" width="7" style="13" customWidth="1"/>
    <col min="6898" max="6898" width="12.28515625" style="13"/>
    <col min="6899" max="6899" width="18.85546875" style="13" customWidth="1"/>
    <col min="6900" max="6900" width="16.7109375" style="13" customWidth="1"/>
    <col min="6901" max="6901" width="19" style="13" customWidth="1"/>
    <col min="6902" max="6912" width="12.28515625" style="13"/>
    <col min="6913" max="6913" width="2.28515625" style="13" customWidth="1"/>
    <col min="6914" max="6914" width="5.28515625" style="13" customWidth="1"/>
    <col min="6915" max="6915" width="32.28515625" style="13" customWidth="1"/>
    <col min="6916" max="6916" width="5.5703125" style="13" customWidth="1"/>
    <col min="6917" max="6917" width="8.140625" style="13" customWidth="1"/>
    <col min="6918" max="6918" width="4" style="13" customWidth="1"/>
    <col min="6919" max="6919" width="9" style="13" customWidth="1"/>
    <col min="6920" max="6921" width="14" style="13" customWidth="1"/>
    <col min="6922" max="7148" width="12.28515625" style="13"/>
    <col min="7149" max="7149" width="6.85546875" style="13" customWidth="1"/>
    <col min="7150" max="7150" width="52.28515625" style="13" customWidth="1"/>
    <col min="7151" max="7151" width="12.85546875" style="13" customWidth="1"/>
    <col min="7152" max="7152" width="11.42578125" style="13" customWidth="1"/>
    <col min="7153" max="7153" width="7" style="13" customWidth="1"/>
    <col min="7154" max="7154" width="12.28515625" style="13"/>
    <col min="7155" max="7155" width="18.85546875" style="13" customWidth="1"/>
    <col min="7156" max="7156" width="16.7109375" style="13" customWidth="1"/>
    <col min="7157" max="7157" width="19" style="13" customWidth="1"/>
    <col min="7158" max="7168" width="12.28515625" style="13"/>
    <col min="7169" max="7169" width="2.28515625" style="13" customWidth="1"/>
    <col min="7170" max="7170" width="5.28515625" style="13" customWidth="1"/>
    <col min="7171" max="7171" width="32.28515625" style="13" customWidth="1"/>
    <col min="7172" max="7172" width="5.5703125" style="13" customWidth="1"/>
    <col min="7173" max="7173" width="8.140625" style="13" customWidth="1"/>
    <col min="7174" max="7174" width="4" style="13" customWidth="1"/>
    <col min="7175" max="7175" width="9" style="13" customWidth="1"/>
    <col min="7176" max="7177" width="14" style="13" customWidth="1"/>
    <col min="7178" max="7404" width="12.28515625" style="13"/>
    <col min="7405" max="7405" width="6.85546875" style="13" customWidth="1"/>
    <col min="7406" max="7406" width="52.28515625" style="13" customWidth="1"/>
    <col min="7407" max="7407" width="12.85546875" style="13" customWidth="1"/>
    <col min="7408" max="7408" width="11.42578125" style="13" customWidth="1"/>
    <col min="7409" max="7409" width="7" style="13" customWidth="1"/>
    <col min="7410" max="7410" width="12.28515625" style="13"/>
    <col min="7411" max="7411" width="18.85546875" style="13" customWidth="1"/>
    <col min="7412" max="7412" width="16.7109375" style="13" customWidth="1"/>
    <col min="7413" max="7413" width="19" style="13" customWidth="1"/>
    <col min="7414" max="7424" width="12.28515625" style="13"/>
    <col min="7425" max="7425" width="2.28515625" style="13" customWidth="1"/>
    <col min="7426" max="7426" width="5.28515625" style="13" customWidth="1"/>
    <col min="7427" max="7427" width="32.28515625" style="13" customWidth="1"/>
    <col min="7428" max="7428" width="5.5703125" style="13" customWidth="1"/>
    <col min="7429" max="7429" width="8.140625" style="13" customWidth="1"/>
    <col min="7430" max="7430" width="4" style="13" customWidth="1"/>
    <col min="7431" max="7431" width="9" style="13" customWidth="1"/>
    <col min="7432" max="7433" width="14" style="13" customWidth="1"/>
    <col min="7434" max="7660" width="12.28515625" style="13"/>
    <col min="7661" max="7661" width="6.85546875" style="13" customWidth="1"/>
    <col min="7662" max="7662" width="52.28515625" style="13" customWidth="1"/>
    <col min="7663" max="7663" width="12.85546875" style="13" customWidth="1"/>
    <col min="7664" max="7664" width="11.42578125" style="13" customWidth="1"/>
    <col min="7665" max="7665" width="7" style="13" customWidth="1"/>
    <col min="7666" max="7666" width="12.28515625" style="13"/>
    <col min="7667" max="7667" width="18.85546875" style="13" customWidth="1"/>
    <col min="7668" max="7668" width="16.7109375" style="13" customWidth="1"/>
    <col min="7669" max="7669" width="19" style="13" customWidth="1"/>
    <col min="7670" max="7680" width="12.28515625" style="13"/>
    <col min="7681" max="7681" width="2.28515625" style="13" customWidth="1"/>
    <col min="7682" max="7682" width="5.28515625" style="13" customWidth="1"/>
    <col min="7683" max="7683" width="32.28515625" style="13" customWidth="1"/>
    <col min="7684" max="7684" width="5.5703125" style="13" customWidth="1"/>
    <col min="7685" max="7685" width="8.140625" style="13" customWidth="1"/>
    <col min="7686" max="7686" width="4" style="13" customWidth="1"/>
    <col min="7687" max="7687" width="9" style="13" customWidth="1"/>
    <col min="7688" max="7689" width="14" style="13" customWidth="1"/>
    <col min="7690" max="7916" width="12.28515625" style="13"/>
    <col min="7917" max="7917" width="6.85546875" style="13" customWidth="1"/>
    <col min="7918" max="7918" width="52.28515625" style="13" customWidth="1"/>
    <col min="7919" max="7919" width="12.85546875" style="13" customWidth="1"/>
    <col min="7920" max="7920" width="11.42578125" style="13" customWidth="1"/>
    <col min="7921" max="7921" width="7" style="13" customWidth="1"/>
    <col min="7922" max="7922" width="12.28515625" style="13"/>
    <col min="7923" max="7923" width="18.85546875" style="13" customWidth="1"/>
    <col min="7924" max="7924" width="16.7109375" style="13" customWidth="1"/>
    <col min="7925" max="7925" width="19" style="13" customWidth="1"/>
    <col min="7926" max="7936" width="12.28515625" style="13"/>
    <col min="7937" max="7937" width="2.28515625" style="13" customWidth="1"/>
    <col min="7938" max="7938" width="5.28515625" style="13" customWidth="1"/>
    <col min="7939" max="7939" width="32.28515625" style="13" customWidth="1"/>
    <col min="7940" max="7940" width="5.5703125" style="13" customWidth="1"/>
    <col min="7941" max="7941" width="8.140625" style="13" customWidth="1"/>
    <col min="7942" max="7942" width="4" style="13" customWidth="1"/>
    <col min="7943" max="7943" width="9" style="13" customWidth="1"/>
    <col min="7944" max="7945" width="14" style="13" customWidth="1"/>
    <col min="7946" max="8172" width="12.28515625" style="13"/>
    <col min="8173" max="8173" width="6.85546875" style="13" customWidth="1"/>
    <col min="8174" max="8174" width="52.28515625" style="13" customWidth="1"/>
    <col min="8175" max="8175" width="12.85546875" style="13" customWidth="1"/>
    <col min="8176" max="8176" width="11.42578125" style="13" customWidth="1"/>
    <col min="8177" max="8177" width="7" style="13" customWidth="1"/>
    <col min="8178" max="8178" width="12.28515625" style="13"/>
    <col min="8179" max="8179" width="18.85546875" style="13" customWidth="1"/>
    <col min="8180" max="8180" width="16.7109375" style="13" customWidth="1"/>
    <col min="8181" max="8181" width="19" style="13" customWidth="1"/>
    <col min="8182" max="8192" width="12.28515625" style="13"/>
    <col min="8193" max="8193" width="2.28515625" style="13" customWidth="1"/>
    <col min="8194" max="8194" width="5.28515625" style="13" customWidth="1"/>
    <col min="8195" max="8195" width="32.28515625" style="13" customWidth="1"/>
    <col min="8196" max="8196" width="5.5703125" style="13" customWidth="1"/>
    <col min="8197" max="8197" width="8.140625" style="13" customWidth="1"/>
    <col min="8198" max="8198" width="4" style="13" customWidth="1"/>
    <col min="8199" max="8199" width="9" style="13" customWidth="1"/>
    <col min="8200" max="8201" width="14" style="13" customWidth="1"/>
    <col min="8202" max="8428" width="12.28515625" style="13"/>
    <col min="8429" max="8429" width="6.85546875" style="13" customWidth="1"/>
    <col min="8430" max="8430" width="52.28515625" style="13" customWidth="1"/>
    <col min="8431" max="8431" width="12.85546875" style="13" customWidth="1"/>
    <col min="8432" max="8432" width="11.42578125" style="13" customWidth="1"/>
    <col min="8433" max="8433" width="7" style="13" customWidth="1"/>
    <col min="8434" max="8434" width="12.28515625" style="13"/>
    <col min="8435" max="8435" width="18.85546875" style="13" customWidth="1"/>
    <col min="8436" max="8436" width="16.7109375" style="13" customWidth="1"/>
    <col min="8437" max="8437" width="19" style="13" customWidth="1"/>
    <col min="8438" max="8448" width="12.28515625" style="13"/>
    <col min="8449" max="8449" width="2.28515625" style="13" customWidth="1"/>
    <col min="8450" max="8450" width="5.28515625" style="13" customWidth="1"/>
    <col min="8451" max="8451" width="32.28515625" style="13" customWidth="1"/>
    <col min="8452" max="8452" width="5.5703125" style="13" customWidth="1"/>
    <col min="8453" max="8453" width="8.140625" style="13" customWidth="1"/>
    <col min="8454" max="8454" width="4" style="13" customWidth="1"/>
    <col min="8455" max="8455" width="9" style="13" customWidth="1"/>
    <col min="8456" max="8457" width="14" style="13" customWidth="1"/>
    <col min="8458" max="8684" width="12.28515625" style="13"/>
    <col min="8685" max="8685" width="6.85546875" style="13" customWidth="1"/>
    <col min="8686" max="8686" width="52.28515625" style="13" customWidth="1"/>
    <col min="8687" max="8687" width="12.85546875" style="13" customWidth="1"/>
    <col min="8688" max="8688" width="11.42578125" style="13" customWidth="1"/>
    <col min="8689" max="8689" width="7" style="13" customWidth="1"/>
    <col min="8690" max="8690" width="12.28515625" style="13"/>
    <col min="8691" max="8691" width="18.85546875" style="13" customWidth="1"/>
    <col min="8692" max="8692" width="16.7109375" style="13" customWidth="1"/>
    <col min="8693" max="8693" width="19" style="13" customWidth="1"/>
    <col min="8694" max="8704" width="12.28515625" style="13"/>
    <col min="8705" max="8705" width="2.28515625" style="13" customWidth="1"/>
    <col min="8706" max="8706" width="5.28515625" style="13" customWidth="1"/>
    <col min="8707" max="8707" width="32.28515625" style="13" customWidth="1"/>
    <col min="8708" max="8708" width="5.5703125" style="13" customWidth="1"/>
    <col min="8709" max="8709" width="8.140625" style="13" customWidth="1"/>
    <col min="8710" max="8710" width="4" style="13" customWidth="1"/>
    <col min="8711" max="8711" width="9" style="13" customWidth="1"/>
    <col min="8712" max="8713" width="14" style="13" customWidth="1"/>
    <col min="8714" max="8940" width="12.28515625" style="13"/>
    <col min="8941" max="8941" width="6.85546875" style="13" customWidth="1"/>
    <col min="8942" max="8942" width="52.28515625" style="13" customWidth="1"/>
    <col min="8943" max="8943" width="12.85546875" style="13" customWidth="1"/>
    <col min="8944" max="8944" width="11.42578125" style="13" customWidth="1"/>
    <col min="8945" max="8945" width="7" style="13" customWidth="1"/>
    <col min="8946" max="8946" width="12.28515625" style="13"/>
    <col min="8947" max="8947" width="18.85546875" style="13" customWidth="1"/>
    <col min="8948" max="8948" width="16.7109375" style="13" customWidth="1"/>
    <col min="8949" max="8949" width="19" style="13" customWidth="1"/>
    <col min="8950" max="8960" width="12.28515625" style="13"/>
    <col min="8961" max="8961" width="2.28515625" style="13" customWidth="1"/>
    <col min="8962" max="8962" width="5.28515625" style="13" customWidth="1"/>
    <col min="8963" max="8963" width="32.28515625" style="13" customWidth="1"/>
    <col min="8964" max="8964" width="5.5703125" style="13" customWidth="1"/>
    <col min="8965" max="8965" width="8.140625" style="13" customWidth="1"/>
    <col min="8966" max="8966" width="4" style="13" customWidth="1"/>
    <col min="8967" max="8967" width="9" style="13" customWidth="1"/>
    <col min="8968" max="8969" width="14" style="13" customWidth="1"/>
    <col min="8970" max="9196" width="12.28515625" style="13"/>
    <col min="9197" max="9197" width="6.85546875" style="13" customWidth="1"/>
    <col min="9198" max="9198" width="52.28515625" style="13" customWidth="1"/>
    <col min="9199" max="9199" width="12.85546875" style="13" customWidth="1"/>
    <col min="9200" max="9200" width="11.42578125" style="13" customWidth="1"/>
    <col min="9201" max="9201" width="7" style="13" customWidth="1"/>
    <col min="9202" max="9202" width="12.28515625" style="13"/>
    <col min="9203" max="9203" width="18.85546875" style="13" customWidth="1"/>
    <col min="9204" max="9204" width="16.7109375" style="13" customWidth="1"/>
    <col min="9205" max="9205" width="19" style="13" customWidth="1"/>
    <col min="9206" max="9216" width="12.28515625" style="13"/>
    <col min="9217" max="9217" width="2.28515625" style="13" customWidth="1"/>
    <col min="9218" max="9218" width="5.28515625" style="13" customWidth="1"/>
    <col min="9219" max="9219" width="32.28515625" style="13" customWidth="1"/>
    <col min="9220" max="9220" width="5.5703125" style="13" customWidth="1"/>
    <col min="9221" max="9221" width="8.140625" style="13" customWidth="1"/>
    <col min="9222" max="9222" width="4" style="13" customWidth="1"/>
    <col min="9223" max="9223" width="9" style="13" customWidth="1"/>
    <col min="9224" max="9225" width="14" style="13" customWidth="1"/>
    <col min="9226" max="9452" width="12.28515625" style="13"/>
    <col min="9453" max="9453" width="6.85546875" style="13" customWidth="1"/>
    <col min="9454" max="9454" width="52.28515625" style="13" customWidth="1"/>
    <col min="9455" max="9455" width="12.85546875" style="13" customWidth="1"/>
    <col min="9456" max="9456" width="11.42578125" style="13" customWidth="1"/>
    <col min="9457" max="9457" width="7" style="13" customWidth="1"/>
    <col min="9458" max="9458" width="12.28515625" style="13"/>
    <col min="9459" max="9459" width="18.85546875" style="13" customWidth="1"/>
    <col min="9460" max="9460" width="16.7109375" style="13" customWidth="1"/>
    <col min="9461" max="9461" width="19" style="13" customWidth="1"/>
    <col min="9462" max="9472" width="12.28515625" style="13"/>
    <col min="9473" max="9473" width="2.28515625" style="13" customWidth="1"/>
    <col min="9474" max="9474" width="5.28515625" style="13" customWidth="1"/>
    <col min="9475" max="9475" width="32.28515625" style="13" customWidth="1"/>
    <col min="9476" max="9476" width="5.5703125" style="13" customWidth="1"/>
    <col min="9477" max="9477" width="8.140625" style="13" customWidth="1"/>
    <col min="9478" max="9478" width="4" style="13" customWidth="1"/>
    <col min="9479" max="9479" width="9" style="13" customWidth="1"/>
    <col min="9480" max="9481" width="14" style="13" customWidth="1"/>
    <col min="9482" max="9708" width="12.28515625" style="13"/>
    <col min="9709" max="9709" width="6.85546875" style="13" customWidth="1"/>
    <col min="9710" max="9710" width="52.28515625" style="13" customWidth="1"/>
    <col min="9711" max="9711" width="12.85546875" style="13" customWidth="1"/>
    <col min="9712" max="9712" width="11.42578125" style="13" customWidth="1"/>
    <col min="9713" max="9713" width="7" style="13" customWidth="1"/>
    <col min="9714" max="9714" width="12.28515625" style="13"/>
    <col min="9715" max="9715" width="18.85546875" style="13" customWidth="1"/>
    <col min="9716" max="9716" width="16.7109375" style="13" customWidth="1"/>
    <col min="9717" max="9717" width="19" style="13" customWidth="1"/>
    <col min="9718" max="9728" width="12.28515625" style="13"/>
    <col min="9729" max="9729" width="2.28515625" style="13" customWidth="1"/>
    <col min="9730" max="9730" width="5.28515625" style="13" customWidth="1"/>
    <col min="9731" max="9731" width="32.28515625" style="13" customWidth="1"/>
    <col min="9732" max="9732" width="5.5703125" style="13" customWidth="1"/>
    <col min="9733" max="9733" width="8.140625" style="13" customWidth="1"/>
    <col min="9734" max="9734" width="4" style="13" customWidth="1"/>
    <col min="9735" max="9735" width="9" style="13" customWidth="1"/>
    <col min="9736" max="9737" width="14" style="13" customWidth="1"/>
    <col min="9738" max="9964" width="12.28515625" style="13"/>
    <col min="9965" max="9965" width="6.85546875" style="13" customWidth="1"/>
    <col min="9966" max="9966" width="52.28515625" style="13" customWidth="1"/>
    <col min="9967" max="9967" width="12.85546875" style="13" customWidth="1"/>
    <col min="9968" max="9968" width="11.42578125" style="13" customWidth="1"/>
    <col min="9969" max="9969" width="7" style="13" customWidth="1"/>
    <col min="9970" max="9970" width="12.28515625" style="13"/>
    <col min="9971" max="9971" width="18.85546875" style="13" customWidth="1"/>
    <col min="9972" max="9972" width="16.7109375" style="13" customWidth="1"/>
    <col min="9973" max="9973" width="19" style="13" customWidth="1"/>
    <col min="9974" max="9984" width="12.28515625" style="13"/>
    <col min="9985" max="9985" width="2.28515625" style="13" customWidth="1"/>
    <col min="9986" max="9986" width="5.28515625" style="13" customWidth="1"/>
    <col min="9987" max="9987" width="32.28515625" style="13" customWidth="1"/>
    <col min="9988" max="9988" width="5.5703125" style="13" customWidth="1"/>
    <col min="9989" max="9989" width="8.140625" style="13" customWidth="1"/>
    <col min="9990" max="9990" width="4" style="13" customWidth="1"/>
    <col min="9991" max="9991" width="9" style="13" customWidth="1"/>
    <col min="9992" max="9993" width="14" style="13" customWidth="1"/>
    <col min="9994" max="10220" width="12.28515625" style="13"/>
    <col min="10221" max="10221" width="6.85546875" style="13" customWidth="1"/>
    <col min="10222" max="10222" width="52.28515625" style="13" customWidth="1"/>
    <col min="10223" max="10223" width="12.85546875" style="13" customWidth="1"/>
    <col min="10224" max="10224" width="11.42578125" style="13" customWidth="1"/>
    <col min="10225" max="10225" width="7" style="13" customWidth="1"/>
    <col min="10226" max="10226" width="12.28515625" style="13"/>
    <col min="10227" max="10227" width="18.85546875" style="13" customWidth="1"/>
    <col min="10228" max="10228" width="16.7109375" style="13" customWidth="1"/>
    <col min="10229" max="10229" width="19" style="13" customWidth="1"/>
    <col min="10230" max="10240" width="12.28515625" style="13"/>
    <col min="10241" max="10241" width="2.28515625" style="13" customWidth="1"/>
    <col min="10242" max="10242" width="5.28515625" style="13" customWidth="1"/>
    <col min="10243" max="10243" width="32.28515625" style="13" customWidth="1"/>
    <col min="10244" max="10244" width="5.5703125" style="13" customWidth="1"/>
    <col min="10245" max="10245" width="8.140625" style="13" customWidth="1"/>
    <col min="10246" max="10246" width="4" style="13" customWidth="1"/>
    <col min="10247" max="10247" width="9" style="13" customWidth="1"/>
    <col min="10248" max="10249" width="14" style="13" customWidth="1"/>
    <col min="10250" max="10476" width="12.28515625" style="13"/>
    <col min="10477" max="10477" width="6.85546875" style="13" customWidth="1"/>
    <col min="10478" max="10478" width="52.28515625" style="13" customWidth="1"/>
    <col min="10479" max="10479" width="12.85546875" style="13" customWidth="1"/>
    <col min="10480" max="10480" width="11.42578125" style="13" customWidth="1"/>
    <col min="10481" max="10481" width="7" style="13" customWidth="1"/>
    <col min="10482" max="10482" width="12.28515625" style="13"/>
    <col min="10483" max="10483" width="18.85546875" style="13" customWidth="1"/>
    <col min="10484" max="10484" width="16.7109375" style="13" customWidth="1"/>
    <col min="10485" max="10485" width="19" style="13" customWidth="1"/>
    <col min="10486" max="10496" width="12.28515625" style="13"/>
    <col min="10497" max="10497" width="2.28515625" style="13" customWidth="1"/>
    <col min="10498" max="10498" width="5.28515625" style="13" customWidth="1"/>
    <col min="10499" max="10499" width="32.28515625" style="13" customWidth="1"/>
    <col min="10500" max="10500" width="5.5703125" style="13" customWidth="1"/>
    <col min="10501" max="10501" width="8.140625" style="13" customWidth="1"/>
    <col min="10502" max="10502" width="4" style="13" customWidth="1"/>
    <col min="10503" max="10503" width="9" style="13" customWidth="1"/>
    <col min="10504" max="10505" width="14" style="13" customWidth="1"/>
    <col min="10506" max="10732" width="12.28515625" style="13"/>
    <col min="10733" max="10733" width="6.85546875" style="13" customWidth="1"/>
    <col min="10734" max="10734" width="52.28515625" style="13" customWidth="1"/>
    <col min="10735" max="10735" width="12.85546875" style="13" customWidth="1"/>
    <col min="10736" max="10736" width="11.42578125" style="13" customWidth="1"/>
    <col min="10737" max="10737" width="7" style="13" customWidth="1"/>
    <col min="10738" max="10738" width="12.28515625" style="13"/>
    <col min="10739" max="10739" width="18.85546875" style="13" customWidth="1"/>
    <col min="10740" max="10740" width="16.7109375" style="13" customWidth="1"/>
    <col min="10741" max="10741" width="19" style="13" customWidth="1"/>
    <col min="10742" max="10752" width="12.28515625" style="13"/>
    <col min="10753" max="10753" width="2.28515625" style="13" customWidth="1"/>
    <col min="10754" max="10754" width="5.28515625" style="13" customWidth="1"/>
    <col min="10755" max="10755" width="32.28515625" style="13" customWidth="1"/>
    <col min="10756" max="10756" width="5.5703125" style="13" customWidth="1"/>
    <col min="10757" max="10757" width="8.140625" style="13" customWidth="1"/>
    <col min="10758" max="10758" width="4" style="13" customWidth="1"/>
    <col min="10759" max="10759" width="9" style="13" customWidth="1"/>
    <col min="10760" max="10761" width="14" style="13" customWidth="1"/>
    <col min="10762" max="10988" width="12.28515625" style="13"/>
    <col min="10989" max="10989" width="6.85546875" style="13" customWidth="1"/>
    <col min="10990" max="10990" width="52.28515625" style="13" customWidth="1"/>
    <col min="10991" max="10991" width="12.85546875" style="13" customWidth="1"/>
    <col min="10992" max="10992" width="11.42578125" style="13" customWidth="1"/>
    <col min="10993" max="10993" width="7" style="13" customWidth="1"/>
    <col min="10994" max="10994" width="12.28515625" style="13"/>
    <col min="10995" max="10995" width="18.85546875" style="13" customWidth="1"/>
    <col min="10996" max="10996" width="16.7109375" style="13" customWidth="1"/>
    <col min="10997" max="10997" width="19" style="13" customWidth="1"/>
    <col min="10998" max="11008" width="12.28515625" style="13"/>
    <col min="11009" max="11009" width="2.28515625" style="13" customWidth="1"/>
    <col min="11010" max="11010" width="5.28515625" style="13" customWidth="1"/>
    <col min="11011" max="11011" width="32.28515625" style="13" customWidth="1"/>
    <col min="11012" max="11012" width="5.5703125" style="13" customWidth="1"/>
    <col min="11013" max="11013" width="8.140625" style="13" customWidth="1"/>
    <col min="11014" max="11014" width="4" style="13" customWidth="1"/>
    <col min="11015" max="11015" width="9" style="13" customWidth="1"/>
    <col min="11016" max="11017" width="14" style="13" customWidth="1"/>
    <col min="11018" max="11244" width="12.28515625" style="13"/>
    <col min="11245" max="11245" width="6.85546875" style="13" customWidth="1"/>
    <col min="11246" max="11246" width="52.28515625" style="13" customWidth="1"/>
    <col min="11247" max="11247" width="12.85546875" style="13" customWidth="1"/>
    <col min="11248" max="11248" width="11.42578125" style="13" customWidth="1"/>
    <col min="11249" max="11249" width="7" style="13" customWidth="1"/>
    <col min="11250" max="11250" width="12.28515625" style="13"/>
    <col min="11251" max="11251" width="18.85546875" style="13" customWidth="1"/>
    <col min="11252" max="11252" width="16.7109375" style="13" customWidth="1"/>
    <col min="11253" max="11253" width="19" style="13" customWidth="1"/>
    <col min="11254" max="11264" width="12.28515625" style="13"/>
    <col min="11265" max="11265" width="2.28515625" style="13" customWidth="1"/>
    <col min="11266" max="11266" width="5.28515625" style="13" customWidth="1"/>
    <col min="11267" max="11267" width="32.28515625" style="13" customWidth="1"/>
    <col min="11268" max="11268" width="5.5703125" style="13" customWidth="1"/>
    <col min="11269" max="11269" width="8.140625" style="13" customWidth="1"/>
    <col min="11270" max="11270" width="4" style="13" customWidth="1"/>
    <col min="11271" max="11271" width="9" style="13" customWidth="1"/>
    <col min="11272" max="11273" width="14" style="13" customWidth="1"/>
    <col min="11274" max="11500" width="12.28515625" style="13"/>
    <col min="11501" max="11501" width="6.85546875" style="13" customWidth="1"/>
    <col min="11502" max="11502" width="52.28515625" style="13" customWidth="1"/>
    <col min="11503" max="11503" width="12.85546875" style="13" customWidth="1"/>
    <col min="11504" max="11504" width="11.42578125" style="13" customWidth="1"/>
    <col min="11505" max="11505" width="7" style="13" customWidth="1"/>
    <col min="11506" max="11506" width="12.28515625" style="13"/>
    <col min="11507" max="11507" width="18.85546875" style="13" customWidth="1"/>
    <col min="11508" max="11508" width="16.7109375" style="13" customWidth="1"/>
    <col min="11509" max="11509" width="19" style="13" customWidth="1"/>
    <col min="11510" max="11520" width="12.28515625" style="13"/>
    <col min="11521" max="11521" width="2.28515625" style="13" customWidth="1"/>
    <col min="11522" max="11522" width="5.28515625" style="13" customWidth="1"/>
    <col min="11523" max="11523" width="32.28515625" style="13" customWidth="1"/>
    <col min="11524" max="11524" width="5.5703125" style="13" customWidth="1"/>
    <col min="11525" max="11525" width="8.140625" style="13" customWidth="1"/>
    <col min="11526" max="11526" width="4" style="13" customWidth="1"/>
    <col min="11527" max="11527" width="9" style="13" customWidth="1"/>
    <col min="11528" max="11529" width="14" style="13" customWidth="1"/>
    <col min="11530" max="11756" width="12.28515625" style="13"/>
    <col min="11757" max="11757" width="6.85546875" style="13" customWidth="1"/>
    <col min="11758" max="11758" width="52.28515625" style="13" customWidth="1"/>
    <col min="11759" max="11759" width="12.85546875" style="13" customWidth="1"/>
    <col min="11760" max="11760" width="11.42578125" style="13" customWidth="1"/>
    <col min="11761" max="11761" width="7" style="13" customWidth="1"/>
    <col min="11762" max="11762" width="12.28515625" style="13"/>
    <col min="11763" max="11763" width="18.85546875" style="13" customWidth="1"/>
    <col min="11764" max="11764" width="16.7109375" style="13" customWidth="1"/>
    <col min="11765" max="11765" width="19" style="13" customWidth="1"/>
    <col min="11766" max="11776" width="12.28515625" style="13"/>
    <col min="11777" max="11777" width="2.28515625" style="13" customWidth="1"/>
    <col min="11778" max="11778" width="5.28515625" style="13" customWidth="1"/>
    <col min="11779" max="11779" width="32.28515625" style="13" customWidth="1"/>
    <col min="11780" max="11780" width="5.5703125" style="13" customWidth="1"/>
    <col min="11781" max="11781" width="8.140625" style="13" customWidth="1"/>
    <col min="11782" max="11782" width="4" style="13" customWidth="1"/>
    <col min="11783" max="11783" width="9" style="13" customWidth="1"/>
    <col min="11784" max="11785" width="14" style="13" customWidth="1"/>
    <col min="11786" max="12012" width="12.28515625" style="13"/>
    <col min="12013" max="12013" width="6.85546875" style="13" customWidth="1"/>
    <col min="12014" max="12014" width="52.28515625" style="13" customWidth="1"/>
    <col min="12015" max="12015" width="12.85546875" style="13" customWidth="1"/>
    <col min="12016" max="12016" width="11.42578125" style="13" customWidth="1"/>
    <col min="12017" max="12017" width="7" style="13" customWidth="1"/>
    <col min="12018" max="12018" width="12.28515625" style="13"/>
    <col min="12019" max="12019" width="18.85546875" style="13" customWidth="1"/>
    <col min="12020" max="12020" width="16.7109375" style="13" customWidth="1"/>
    <col min="12021" max="12021" width="19" style="13" customWidth="1"/>
    <col min="12022" max="12032" width="12.28515625" style="13"/>
    <col min="12033" max="12033" width="2.28515625" style="13" customWidth="1"/>
    <col min="12034" max="12034" width="5.28515625" style="13" customWidth="1"/>
    <col min="12035" max="12035" width="32.28515625" style="13" customWidth="1"/>
    <col min="12036" max="12036" width="5.5703125" style="13" customWidth="1"/>
    <col min="12037" max="12037" width="8.140625" style="13" customWidth="1"/>
    <col min="12038" max="12038" width="4" style="13" customWidth="1"/>
    <col min="12039" max="12039" width="9" style="13" customWidth="1"/>
    <col min="12040" max="12041" width="14" style="13" customWidth="1"/>
    <col min="12042" max="12268" width="12.28515625" style="13"/>
    <col min="12269" max="12269" width="6.85546875" style="13" customWidth="1"/>
    <col min="12270" max="12270" width="52.28515625" style="13" customWidth="1"/>
    <col min="12271" max="12271" width="12.85546875" style="13" customWidth="1"/>
    <col min="12272" max="12272" width="11.42578125" style="13" customWidth="1"/>
    <col min="12273" max="12273" width="7" style="13" customWidth="1"/>
    <col min="12274" max="12274" width="12.28515625" style="13"/>
    <col min="12275" max="12275" width="18.85546875" style="13" customWidth="1"/>
    <col min="12276" max="12276" width="16.7109375" style="13" customWidth="1"/>
    <col min="12277" max="12277" width="19" style="13" customWidth="1"/>
    <col min="12278" max="12288" width="12.28515625" style="13"/>
    <col min="12289" max="12289" width="2.28515625" style="13" customWidth="1"/>
    <col min="12290" max="12290" width="5.28515625" style="13" customWidth="1"/>
    <col min="12291" max="12291" width="32.28515625" style="13" customWidth="1"/>
    <col min="12292" max="12292" width="5.5703125" style="13" customWidth="1"/>
    <col min="12293" max="12293" width="8.140625" style="13" customWidth="1"/>
    <col min="12294" max="12294" width="4" style="13" customWidth="1"/>
    <col min="12295" max="12295" width="9" style="13" customWidth="1"/>
    <col min="12296" max="12297" width="14" style="13" customWidth="1"/>
    <col min="12298" max="12524" width="12.28515625" style="13"/>
    <col min="12525" max="12525" width="6.85546875" style="13" customWidth="1"/>
    <col min="12526" max="12526" width="52.28515625" style="13" customWidth="1"/>
    <col min="12527" max="12527" width="12.85546875" style="13" customWidth="1"/>
    <col min="12528" max="12528" width="11.42578125" style="13" customWidth="1"/>
    <col min="12529" max="12529" width="7" style="13" customWidth="1"/>
    <col min="12530" max="12530" width="12.28515625" style="13"/>
    <col min="12531" max="12531" width="18.85546875" style="13" customWidth="1"/>
    <col min="12532" max="12532" width="16.7109375" style="13" customWidth="1"/>
    <col min="12533" max="12533" width="19" style="13" customWidth="1"/>
    <col min="12534" max="12544" width="12.28515625" style="13"/>
    <col min="12545" max="12545" width="2.28515625" style="13" customWidth="1"/>
    <col min="12546" max="12546" width="5.28515625" style="13" customWidth="1"/>
    <col min="12547" max="12547" width="32.28515625" style="13" customWidth="1"/>
    <col min="12548" max="12548" width="5.5703125" style="13" customWidth="1"/>
    <col min="12549" max="12549" width="8.140625" style="13" customWidth="1"/>
    <col min="12550" max="12550" width="4" style="13" customWidth="1"/>
    <col min="12551" max="12551" width="9" style="13" customWidth="1"/>
    <col min="12552" max="12553" width="14" style="13" customWidth="1"/>
    <col min="12554" max="12780" width="12.28515625" style="13"/>
    <col min="12781" max="12781" width="6.85546875" style="13" customWidth="1"/>
    <col min="12782" max="12782" width="52.28515625" style="13" customWidth="1"/>
    <col min="12783" max="12783" width="12.85546875" style="13" customWidth="1"/>
    <col min="12784" max="12784" width="11.42578125" style="13" customWidth="1"/>
    <col min="12785" max="12785" width="7" style="13" customWidth="1"/>
    <col min="12786" max="12786" width="12.28515625" style="13"/>
    <col min="12787" max="12787" width="18.85546875" style="13" customWidth="1"/>
    <col min="12788" max="12788" width="16.7109375" style="13" customWidth="1"/>
    <col min="12789" max="12789" width="19" style="13" customWidth="1"/>
    <col min="12790" max="12800" width="12.28515625" style="13"/>
    <col min="12801" max="12801" width="2.28515625" style="13" customWidth="1"/>
    <col min="12802" max="12802" width="5.28515625" style="13" customWidth="1"/>
    <col min="12803" max="12803" width="32.28515625" style="13" customWidth="1"/>
    <col min="12804" max="12804" width="5.5703125" style="13" customWidth="1"/>
    <col min="12805" max="12805" width="8.140625" style="13" customWidth="1"/>
    <col min="12806" max="12806" width="4" style="13" customWidth="1"/>
    <col min="12807" max="12807" width="9" style="13" customWidth="1"/>
    <col min="12808" max="12809" width="14" style="13" customWidth="1"/>
    <col min="12810" max="13036" width="12.28515625" style="13"/>
    <col min="13037" max="13037" width="6.85546875" style="13" customWidth="1"/>
    <col min="13038" max="13038" width="52.28515625" style="13" customWidth="1"/>
    <col min="13039" max="13039" width="12.85546875" style="13" customWidth="1"/>
    <col min="13040" max="13040" width="11.42578125" style="13" customWidth="1"/>
    <col min="13041" max="13041" width="7" style="13" customWidth="1"/>
    <col min="13042" max="13042" width="12.28515625" style="13"/>
    <col min="13043" max="13043" width="18.85546875" style="13" customWidth="1"/>
    <col min="13044" max="13044" width="16.7109375" style="13" customWidth="1"/>
    <col min="13045" max="13045" width="19" style="13" customWidth="1"/>
    <col min="13046" max="13056" width="12.28515625" style="13"/>
    <col min="13057" max="13057" width="2.28515625" style="13" customWidth="1"/>
    <col min="13058" max="13058" width="5.28515625" style="13" customWidth="1"/>
    <col min="13059" max="13059" width="32.28515625" style="13" customWidth="1"/>
    <col min="13060" max="13060" width="5.5703125" style="13" customWidth="1"/>
    <col min="13061" max="13061" width="8.140625" style="13" customWidth="1"/>
    <col min="13062" max="13062" width="4" style="13" customWidth="1"/>
    <col min="13063" max="13063" width="9" style="13" customWidth="1"/>
    <col min="13064" max="13065" width="14" style="13" customWidth="1"/>
    <col min="13066" max="13292" width="12.28515625" style="13"/>
    <col min="13293" max="13293" width="6.85546875" style="13" customWidth="1"/>
    <col min="13294" max="13294" width="52.28515625" style="13" customWidth="1"/>
    <col min="13295" max="13295" width="12.85546875" style="13" customWidth="1"/>
    <col min="13296" max="13296" width="11.42578125" style="13" customWidth="1"/>
    <col min="13297" max="13297" width="7" style="13" customWidth="1"/>
    <col min="13298" max="13298" width="12.28515625" style="13"/>
    <col min="13299" max="13299" width="18.85546875" style="13" customWidth="1"/>
    <col min="13300" max="13300" width="16.7109375" style="13" customWidth="1"/>
    <col min="13301" max="13301" width="19" style="13" customWidth="1"/>
    <col min="13302" max="13312" width="12.28515625" style="13"/>
    <col min="13313" max="13313" width="2.28515625" style="13" customWidth="1"/>
    <col min="13314" max="13314" width="5.28515625" style="13" customWidth="1"/>
    <col min="13315" max="13315" width="32.28515625" style="13" customWidth="1"/>
    <col min="13316" max="13316" width="5.5703125" style="13" customWidth="1"/>
    <col min="13317" max="13317" width="8.140625" style="13" customWidth="1"/>
    <col min="13318" max="13318" width="4" style="13" customWidth="1"/>
    <col min="13319" max="13319" width="9" style="13" customWidth="1"/>
    <col min="13320" max="13321" width="14" style="13" customWidth="1"/>
    <col min="13322" max="13548" width="12.28515625" style="13"/>
    <col min="13549" max="13549" width="6.85546875" style="13" customWidth="1"/>
    <col min="13550" max="13550" width="52.28515625" style="13" customWidth="1"/>
    <col min="13551" max="13551" width="12.85546875" style="13" customWidth="1"/>
    <col min="13552" max="13552" width="11.42578125" style="13" customWidth="1"/>
    <col min="13553" max="13553" width="7" style="13" customWidth="1"/>
    <col min="13554" max="13554" width="12.28515625" style="13"/>
    <col min="13555" max="13555" width="18.85546875" style="13" customWidth="1"/>
    <col min="13556" max="13556" width="16.7109375" style="13" customWidth="1"/>
    <col min="13557" max="13557" width="19" style="13" customWidth="1"/>
    <col min="13558" max="13568" width="12.28515625" style="13"/>
    <col min="13569" max="13569" width="2.28515625" style="13" customWidth="1"/>
    <col min="13570" max="13570" width="5.28515625" style="13" customWidth="1"/>
    <col min="13571" max="13571" width="32.28515625" style="13" customWidth="1"/>
    <col min="13572" max="13572" width="5.5703125" style="13" customWidth="1"/>
    <col min="13573" max="13573" width="8.140625" style="13" customWidth="1"/>
    <col min="13574" max="13574" width="4" style="13" customWidth="1"/>
    <col min="13575" max="13575" width="9" style="13" customWidth="1"/>
    <col min="13576" max="13577" width="14" style="13" customWidth="1"/>
    <col min="13578" max="13804" width="12.28515625" style="13"/>
    <col min="13805" max="13805" width="6.85546875" style="13" customWidth="1"/>
    <col min="13806" max="13806" width="52.28515625" style="13" customWidth="1"/>
    <col min="13807" max="13807" width="12.85546875" style="13" customWidth="1"/>
    <col min="13808" max="13808" width="11.42578125" style="13" customWidth="1"/>
    <col min="13809" max="13809" width="7" style="13" customWidth="1"/>
    <col min="13810" max="13810" width="12.28515625" style="13"/>
    <col min="13811" max="13811" width="18.85546875" style="13" customWidth="1"/>
    <col min="13812" max="13812" width="16.7109375" style="13" customWidth="1"/>
    <col min="13813" max="13813" width="19" style="13" customWidth="1"/>
    <col min="13814" max="13824" width="12.28515625" style="13"/>
    <col min="13825" max="13825" width="2.28515625" style="13" customWidth="1"/>
    <col min="13826" max="13826" width="5.28515625" style="13" customWidth="1"/>
    <col min="13827" max="13827" width="32.28515625" style="13" customWidth="1"/>
    <col min="13828" max="13828" width="5.5703125" style="13" customWidth="1"/>
    <col min="13829" max="13829" width="8.140625" style="13" customWidth="1"/>
    <col min="13830" max="13830" width="4" style="13" customWidth="1"/>
    <col min="13831" max="13831" width="9" style="13" customWidth="1"/>
    <col min="13832" max="13833" width="14" style="13" customWidth="1"/>
    <col min="13834" max="14060" width="12.28515625" style="13"/>
    <col min="14061" max="14061" width="6.85546875" style="13" customWidth="1"/>
    <col min="14062" max="14062" width="52.28515625" style="13" customWidth="1"/>
    <col min="14063" max="14063" width="12.85546875" style="13" customWidth="1"/>
    <col min="14064" max="14064" width="11.42578125" style="13" customWidth="1"/>
    <col min="14065" max="14065" width="7" style="13" customWidth="1"/>
    <col min="14066" max="14066" width="12.28515625" style="13"/>
    <col min="14067" max="14067" width="18.85546875" style="13" customWidth="1"/>
    <col min="14068" max="14068" width="16.7109375" style="13" customWidth="1"/>
    <col min="14069" max="14069" width="19" style="13" customWidth="1"/>
    <col min="14070" max="14080" width="12.28515625" style="13"/>
    <col min="14081" max="14081" width="2.28515625" style="13" customWidth="1"/>
    <col min="14082" max="14082" width="5.28515625" style="13" customWidth="1"/>
    <col min="14083" max="14083" width="32.28515625" style="13" customWidth="1"/>
    <col min="14084" max="14084" width="5.5703125" style="13" customWidth="1"/>
    <col min="14085" max="14085" width="8.140625" style="13" customWidth="1"/>
    <col min="14086" max="14086" width="4" style="13" customWidth="1"/>
    <col min="14087" max="14087" width="9" style="13" customWidth="1"/>
    <col min="14088" max="14089" width="14" style="13" customWidth="1"/>
    <col min="14090" max="14316" width="12.28515625" style="13"/>
    <col min="14317" max="14317" width="6.85546875" style="13" customWidth="1"/>
    <col min="14318" max="14318" width="52.28515625" style="13" customWidth="1"/>
    <col min="14319" max="14319" width="12.85546875" style="13" customWidth="1"/>
    <col min="14320" max="14320" width="11.42578125" style="13" customWidth="1"/>
    <col min="14321" max="14321" width="7" style="13" customWidth="1"/>
    <col min="14322" max="14322" width="12.28515625" style="13"/>
    <col min="14323" max="14323" width="18.85546875" style="13" customWidth="1"/>
    <col min="14324" max="14324" width="16.7109375" style="13" customWidth="1"/>
    <col min="14325" max="14325" width="19" style="13" customWidth="1"/>
    <col min="14326" max="14336" width="12.28515625" style="13"/>
    <col min="14337" max="14337" width="2.28515625" style="13" customWidth="1"/>
    <col min="14338" max="14338" width="5.28515625" style="13" customWidth="1"/>
    <col min="14339" max="14339" width="32.28515625" style="13" customWidth="1"/>
    <col min="14340" max="14340" width="5.5703125" style="13" customWidth="1"/>
    <col min="14341" max="14341" width="8.140625" style="13" customWidth="1"/>
    <col min="14342" max="14342" width="4" style="13" customWidth="1"/>
    <col min="14343" max="14343" width="9" style="13" customWidth="1"/>
    <col min="14344" max="14345" width="14" style="13" customWidth="1"/>
    <col min="14346" max="14572" width="12.28515625" style="13"/>
    <col min="14573" max="14573" width="6.85546875" style="13" customWidth="1"/>
    <col min="14574" max="14574" width="52.28515625" style="13" customWidth="1"/>
    <col min="14575" max="14575" width="12.85546875" style="13" customWidth="1"/>
    <col min="14576" max="14576" width="11.42578125" style="13" customWidth="1"/>
    <col min="14577" max="14577" width="7" style="13" customWidth="1"/>
    <col min="14578" max="14578" width="12.28515625" style="13"/>
    <col min="14579" max="14579" width="18.85546875" style="13" customWidth="1"/>
    <col min="14580" max="14580" width="16.7109375" style="13" customWidth="1"/>
    <col min="14581" max="14581" width="19" style="13" customWidth="1"/>
    <col min="14582" max="14592" width="12.28515625" style="13"/>
    <col min="14593" max="14593" width="2.28515625" style="13" customWidth="1"/>
    <col min="14594" max="14594" width="5.28515625" style="13" customWidth="1"/>
    <col min="14595" max="14595" width="32.28515625" style="13" customWidth="1"/>
    <col min="14596" max="14596" width="5.5703125" style="13" customWidth="1"/>
    <col min="14597" max="14597" width="8.140625" style="13" customWidth="1"/>
    <col min="14598" max="14598" width="4" style="13" customWidth="1"/>
    <col min="14599" max="14599" width="9" style="13" customWidth="1"/>
    <col min="14600" max="14601" width="14" style="13" customWidth="1"/>
    <col min="14602" max="14828" width="12.28515625" style="13"/>
    <col min="14829" max="14829" width="6.85546875" style="13" customWidth="1"/>
    <col min="14830" max="14830" width="52.28515625" style="13" customWidth="1"/>
    <col min="14831" max="14831" width="12.85546875" style="13" customWidth="1"/>
    <col min="14832" max="14832" width="11.42578125" style="13" customWidth="1"/>
    <col min="14833" max="14833" width="7" style="13" customWidth="1"/>
    <col min="14834" max="14834" width="12.28515625" style="13"/>
    <col min="14835" max="14835" width="18.85546875" style="13" customWidth="1"/>
    <col min="14836" max="14836" width="16.7109375" style="13" customWidth="1"/>
    <col min="14837" max="14837" width="19" style="13" customWidth="1"/>
    <col min="14838" max="14848" width="12.28515625" style="13"/>
    <col min="14849" max="14849" width="2.28515625" style="13" customWidth="1"/>
    <col min="14850" max="14850" width="5.28515625" style="13" customWidth="1"/>
    <col min="14851" max="14851" width="32.28515625" style="13" customWidth="1"/>
    <col min="14852" max="14852" width="5.5703125" style="13" customWidth="1"/>
    <col min="14853" max="14853" width="8.140625" style="13" customWidth="1"/>
    <col min="14854" max="14854" width="4" style="13" customWidth="1"/>
    <col min="14855" max="14855" width="9" style="13" customWidth="1"/>
    <col min="14856" max="14857" width="14" style="13" customWidth="1"/>
    <col min="14858" max="15084" width="12.28515625" style="13"/>
    <col min="15085" max="15085" width="6.85546875" style="13" customWidth="1"/>
    <col min="15086" max="15086" width="52.28515625" style="13" customWidth="1"/>
    <col min="15087" max="15087" width="12.85546875" style="13" customWidth="1"/>
    <col min="15088" max="15088" width="11.42578125" style="13" customWidth="1"/>
    <col min="15089" max="15089" width="7" style="13" customWidth="1"/>
    <col min="15090" max="15090" width="12.28515625" style="13"/>
    <col min="15091" max="15091" width="18.85546875" style="13" customWidth="1"/>
    <col min="15092" max="15092" width="16.7109375" style="13" customWidth="1"/>
    <col min="15093" max="15093" width="19" style="13" customWidth="1"/>
    <col min="15094" max="15104" width="12.28515625" style="13"/>
    <col min="15105" max="15105" width="2.28515625" style="13" customWidth="1"/>
    <col min="15106" max="15106" width="5.28515625" style="13" customWidth="1"/>
    <col min="15107" max="15107" width="32.28515625" style="13" customWidth="1"/>
    <col min="15108" max="15108" width="5.5703125" style="13" customWidth="1"/>
    <col min="15109" max="15109" width="8.140625" style="13" customWidth="1"/>
    <col min="15110" max="15110" width="4" style="13" customWidth="1"/>
    <col min="15111" max="15111" width="9" style="13" customWidth="1"/>
    <col min="15112" max="15113" width="14" style="13" customWidth="1"/>
    <col min="15114" max="15340" width="12.28515625" style="13"/>
    <col min="15341" max="15341" width="6.85546875" style="13" customWidth="1"/>
    <col min="15342" max="15342" width="52.28515625" style="13" customWidth="1"/>
    <col min="15343" max="15343" width="12.85546875" style="13" customWidth="1"/>
    <col min="15344" max="15344" width="11.42578125" style="13" customWidth="1"/>
    <col min="15345" max="15345" width="7" style="13" customWidth="1"/>
    <col min="15346" max="15346" width="12.28515625" style="13"/>
    <col min="15347" max="15347" width="18.85546875" style="13" customWidth="1"/>
    <col min="15348" max="15348" width="16.7109375" style="13" customWidth="1"/>
    <col min="15349" max="15349" width="19" style="13" customWidth="1"/>
    <col min="15350" max="15360" width="12.28515625" style="13"/>
    <col min="15361" max="15361" width="2.28515625" style="13" customWidth="1"/>
    <col min="15362" max="15362" width="5.28515625" style="13" customWidth="1"/>
    <col min="15363" max="15363" width="32.28515625" style="13" customWidth="1"/>
    <col min="15364" max="15364" width="5.5703125" style="13" customWidth="1"/>
    <col min="15365" max="15365" width="8.140625" style="13" customWidth="1"/>
    <col min="15366" max="15366" width="4" style="13" customWidth="1"/>
    <col min="15367" max="15367" width="9" style="13" customWidth="1"/>
    <col min="15368" max="15369" width="14" style="13" customWidth="1"/>
    <col min="15370" max="15596" width="12.28515625" style="13"/>
    <col min="15597" max="15597" width="6.85546875" style="13" customWidth="1"/>
    <col min="15598" max="15598" width="52.28515625" style="13" customWidth="1"/>
    <col min="15599" max="15599" width="12.85546875" style="13" customWidth="1"/>
    <col min="15600" max="15600" width="11.42578125" style="13" customWidth="1"/>
    <col min="15601" max="15601" width="7" style="13" customWidth="1"/>
    <col min="15602" max="15602" width="12.28515625" style="13"/>
    <col min="15603" max="15603" width="18.85546875" style="13" customWidth="1"/>
    <col min="15604" max="15604" width="16.7109375" style="13" customWidth="1"/>
    <col min="15605" max="15605" width="19" style="13" customWidth="1"/>
    <col min="15606" max="15616" width="12.28515625" style="13"/>
    <col min="15617" max="15617" width="2.28515625" style="13" customWidth="1"/>
    <col min="15618" max="15618" width="5.28515625" style="13" customWidth="1"/>
    <col min="15619" max="15619" width="32.28515625" style="13" customWidth="1"/>
    <col min="15620" max="15620" width="5.5703125" style="13" customWidth="1"/>
    <col min="15621" max="15621" width="8.140625" style="13" customWidth="1"/>
    <col min="15622" max="15622" width="4" style="13" customWidth="1"/>
    <col min="15623" max="15623" width="9" style="13" customWidth="1"/>
    <col min="15624" max="15625" width="14" style="13" customWidth="1"/>
    <col min="15626" max="15852" width="12.28515625" style="13"/>
    <col min="15853" max="15853" width="6.85546875" style="13" customWidth="1"/>
    <col min="15854" max="15854" width="52.28515625" style="13" customWidth="1"/>
    <col min="15855" max="15855" width="12.85546875" style="13" customWidth="1"/>
    <col min="15856" max="15856" width="11.42578125" style="13" customWidth="1"/>
    <col min="15857" max="15857" width="7" style="13" customWidth="1"/>
    <col min="15858" max="15858" width="12.28515625" style="13"/>
    <col min="15859" max="15859" width="18.85546875" style="13" customWidth="1"/>
    <col min="15860" max="15860" width="16.7109375" style="13" customWidth="1"/>
    <col min="15861" max="15861" width="19" style="13" customWidth="1"/>
    <col min="15862" max="15872" width="12.28515625" style="13"/>
    <col min="15873" max="15873" width="2.28515625" style="13" customWidth="1"/>
    <col min="15874" max="15874" width="5.28515625" style="13" customWidth="1"/>
    <col min="15875" max="15875" width="32.28515625" style="13" customWidth="1"/>
    <col min="15876" max="15876" width="5.5703125" style="13" customWidth="1"/>
    <col min="15877" max="15877" width="8.140625" style="13" customWidth="1"/>
    <col min="15878" max="15878" width="4" style="13" customWidth="1"/>
    <col min="15879" max="15879" width="9" style="13" customWidth="1"/>
    <col min="15880" max="15881" width="14" style="13" customWidth="1"/>
    <col min="15882" max="16108" width="12.28515625" style="13"/>
    <col min="16109" max="16109" width="6.85546875" style="13" customWidth="1"/>
    <col min="16110" max="16110" width="52.28515625" style="13" customWidth="1"/>
    <col min="16111" max="16111" width="12.85546875" style="13" customWidth="1"/>
    <col min="16112" max="16112" width="11.42578125" style="13" customWidth="1"/>
    <col min="16113" max="16113" width="7" style="13" customWidth="1"/>
    <col min="16114" max="16114" width="12.28515625" style="13"/>
    <col min="16115" max="16115" width="18.85546875" style="13" customWidth="1"/>
    <col min="16116" max="16116" width="16.7109375" style="13" customWidth="1"/>
    <col min="16117" max="16117" width="19" style="13" customWidth="1"/>
    <col min="16118" max="16128" width="12.28515625" style="13"/>
    <col min="16129" max="16129" width="2.28515625" style="13" customWidth="1"/>
    <col min="16130" max="16130" width="5.28515625" style="13" customWidth="1"/>
    <col min="16131" max="16131" width="32.28515625" style="13" customWidth="1"/>
    <col min="16132" max="16132" width="5.5703125" style="13" customWidth="1"/>
    <col min="16133" max="16133" width="8.140625" style="13" customWidth="1"/>
    <col min="16134" max="16134" width="4" style="13" customWidth="1"/>
    <col min="16135" max="16135" width="9" style="13" customWidth="1"/>
    <col min="16136" max="16137" width="14" style="13" customWidth="1"/>
    <col min="16138" max="16364" width="12.28515625" style="13"/>
    <col min="16365" max="16365" width="6.85546875" style="13" customWidth="1"/>
    <col min="16366" max="16366" width="52.28515625" style="13" customWidth="1"/>
    <col min="16367" max="16367" width="12.85546875" style="13" customWidth="1"/>
    <col min="16368" max="16368" width="11.42578125" style="13" customWidth="1"/>
    <col min="16369" max="16369" width="7" style="13" customWidth="1"/>
    <col min="16370" max="16370" width="12.28515625" style="13"/>
    <col min="16371" max="16371" width="18.85546875" style="13" customWidth="1"/>
    <col min="16372" max="16372" width="16.7109375" style="13" customWidth="1"/>
    <col min="16373" max="16373" width="19" style="13" customWidth="1"/>
    <col min="16374" max="16384" width="12.28515625" style="13"/>
  </cols>
  <sheetData>
    <row r="1" spans="2:9" ht="18">
      <c r="B1" s="229" t="s">
        <v>541</v>
      </c>
    </row>
    <row r="2" spans="2:9" ht="18.75">
      <c r="B2" s="229"/>
      <c r="C2" s="231" t="s">
        <v>545</v>
      </c>
    </row>
    <row r="4" spans="2:9" ht="15">
      <c r="B4" s="45"/>
      <c r="C4" s="66" t="s">
        <v>352</v>
      </c>
      <c r="F4" s="67" t="s">
        <v>353</v>
      </c>
    </row>
    <row r="5" spans="2:9" ht="15">
      <c r="C5" s="66" t="s">
        <v>354</v>
      </c>
      <c r="D5" s="2"/>
      <c r="F5" s="66" t="s">
        <v>343</v>
      </c>
    </row>
    <row r="6" spans="2:9" ht="15">
      <c r="C6" s="66"/>
      <c r="D6" s="2"/>
      <c r="F6" s="66"/>
    </row>
    <row r="8" spans="2:9">
      <c r="B8" s="76" t="s">
        <v>0</v>
      </c>
      <c r="C8" s="76" t="s">
        <v>1</v>
      </c>
      <c r="D8" s="76" t="s">
        <v>351</v>
      </c>
      <c r="E8" s="76" t="s">
        <v>436</v>
      </c>
      <c r="F8" s="76" t="s">
        <v>2</v>
      </c>
      <c r="G8" s="94" t="s">
        <v>3</v>
      </c>
      <c r="H8" s="77" t="s">
        <v>4</v>
      </c>
      <c r="I8" s="77" t="s">
        <v>5</v>
      </c>
    </row>
    <row r="9" spans="2:9">
      <c r="B9" s="64"/>
      <c r="C9" s="45"/>
      <c r="D9" s="45"/>
      <c r="E9" s="57"/>
      <c r="F9" s="45"/>
      <c r="G9" s="95"/>
      <c r="H9" s="58"/>
      <c r="I9" s="154"/>
    </row>
    <row r="10" spans="2:9">
      <c r="B10" s="78" t="s">
        <v>6</v>
      </c>
      <c r="C10" s="79" t="s">
        <v>7</v>
      </c>
      <c r="D10" s="80"/>
      <c r="E10" s="80"/>
      <c r="F10" s="80"/>
      <c r="G10" s="96"/>
      <c r="H10" s="156"/>
      <c r="I10" s="81"/>
    </row>
    <row r="11" spans="2:9">
      <c r="B11" s="20" t="s">
        <v>8</v>
      </c>
      <c r="C11" s="21" t="s">
        <v>9</v>
      </c>
      <c r="D11" s="22"/>
      <c r="E11" s="23"/>
      <c r="F11" s="22"/>
      <c r="G11" s="97"/>
      <c r="H11" s="24"/>
      <c r="I11" s="24"/>
    </row>
    <row r="12" spans="2:9">
      <c r="B12" s="25"/>
      <c r="C12" s="13" t="s">
        <v>10</v>
      </c>
      <c r="D12" s="26"/>
      <c r="E12" s="14" t="s">
        <v>359</v>
      </c>
      <c r="F12" s="26"/>
      <c r="G12" s="98"/>
      <c r="H12" s="118">
        <f>+G12*D12*F12</f>
        <v>0</v>
      </c>
      <c r="I12" s="28"/>
    </row>
    <row r="13" spans="2:9">
      <c r="B13" s="25"/>
      <c r="C13" s="13" t="s">
        <v>11</v>
      </c>
      <c r="D13" s="26"/>
      <c r="E13" s="14" t="s">
        <v>359</v>
      </c>
      <c r="F13" s="26"/>
      <c r="G13" s="98"/>
      <c r="H13" s="118">
        <f>+G13*D13*F13</f>
        <v>0</v>
      </c>
      <c r="I13" s="28"/>
    </row>
    <row r="14" spans="2:9">
      <c r="B14" s="25"/>
      <c r="C14" s="13" t="s">
        <v>12</v>
      </c>
      <c r="D14" s="26"/>
      <c r="E14" s="14" t="s">
        <v>359</v>
      </c>
      <c r="F14" s="26"/>
      <c r="G14" s="98"/>
      <c r="H14" s="118">
        <f t="shared" ref="H14:H24" si="0">+G14*D14*F14</f>
        <v>0</v>
      </c>
      <c r="I14" s="28"/>
    </row>
    <row r="15" spans="2:9">
      <c r="B15" s="25"/>
      <c r="C15" s="13" t="s">
        <v>13</v>
      </c>
      <c r="D15" s="26"/>
      <c r="E15" s="14" t="s">
        <v>359</v>
      </c>
      <c r="F15" s="26"/>
      <c r="G15" s="98"/>
      <c r="H15" s="118">
        <f t="shared" si="0"/>
        <v>0</v>
      </c>
      <c r="I15" s="28"/>
    </row>
    <row r="16" spans="2:9">
      <c r="B16" s="25"/>
      <c r="C16" s="13" t="s">
        <v>14</v>
      </c>
      <c r="D16" s="26"/>
      <c r="E16" s="14" t="s">
        <v>154</v>
      </c>
      <c r="F16" s="26"/>
      <c r="G16" s="98"/>
      <c r="H16" s="118">
        <f t="shared" si="0"/>
        <v>0</v>
      </c>
      <c r="I16" s="28"/>
    </row>
    <row r="17" spans="2:9">
      <c r="B17" s="25"/>
      <c r="C17" s="13" t="s">
        <v>15</v>
      </c>
      <c r="D17" s="26"/>
      <c r="E17" s="14" t="s">
        <v>154</v>
      </c>
      <c r="F17" s="26"/>
      <c r="G17" s="98"/>
      <c r="H17" s="118">
        <f t="shared" si="0"/>
        <v>0</v>
      </c>
      <c r="I17" s="28"/>
    </row>
    <row r="18" spans="2:9">
      <c r="B18" s="25"/>
      <c r="C18" s="13" t="s">
        <v>16</v>
      </c>
      <c r="D18" s="26"/>
      <c r="E18" s="14" t="s">
        <v>154</v>
      </c>
      <c r="F18" s="26"/>
      <c r="G18" s="98"/>
      <c r="H18" s="118">
        <f t="shared" si="0"/>
        <v>0</v>
      </c>
      <c r="I18" s="28"/>
    </row>
    <row r="19" spans="2:9">
      <c r="B19" s="25"/>
      <c r="C19" s="13" t="s">
        <v>17</v>
      </c>
      <c r="D19" s="26"/>
      <c r="E19" s="14" t="s">
        <v>142</v>
      </c>
      <c r="F19" s="26"/>
      <c r="G19" s="98"/>
      <c r="H19" s="118">
        <f t="shared" si="0"/>
        <v>0</v>
      </c>
      <c r="I19" s="28"/>
    </row>
    <row r="20" spans="2:9">
      <c r="B20" s="25"/>
      <c r="C20" s="13" t="s">
        <v>18</v>
      </c>
      <c r="D20" s="26"/>
      <c r="E20" s="14" t="s">
        <v>142</v>
      </c>
      <c r="F20" s="26"/>
      <c r="G20" s="98"/>
      <c r="H20" s="118">
        <f t="shared" si="0"/>
        <v>0</v>
      </c>
      <c r="I20" s="28"/>
    </row>
    <row r="21" spans="2:9">
      <c r="B21" s="25"/>
      <c r="C21" s="13" t="s">
        <v>19</v>
      </c>
      <c r="D21" s="26"/>
      <c r="E21" s="14" t="s">
        <v>145</v>
      </c>
      <c r="F21" s="26"/>
      <c r="G21" s="98"/>
      <c r="H21" s="118">
        <f t="shared" si="0"/>
        <v>0</v>
      </c>
      <c r="I21" s="28"/>
    </row>
    <row r="22" spans="2:9">
      <c r="B22" s="25"/>
      <c r="C22" s="13" t="s">
        <v>20</v>
      </c>
      <c r="D22" s="26"/>
      <c r="E22" s="14" t="s">
        <v>154</v>
      </c>
      <c r="F22" s="26"/>
      <c r="G22" s="98"/>
      <c r="H22" s="118">
        <f t="shared" si="0"/>
        <v>0</v>
      </c>
      <c r="I22" s="28"/>
    </row>
    <row r="23" spans="2:9">
      <c r="B23" s="25"/>
      <c r="C23" s="13" t="s">
        <v>21</v>
      </c>
      <c r="D23" s="26"/>
      <c r="E23" s="14" t="s">
        <v>154</v>
      </c>
      <c r="F23" s="26"/>
      <c r="G23" s="98"/>
      <c r="H23" s="118">
        <f t="shared" si="0"/>
        <v>0</v>
      </c>
      <c r="I23" s="28"/>
    </row>
    <row r="24" spans="2:9">
      <c r="B24" s="25"/>
      <c r="C24" s="13" t="s">
        <v>22</v>
      </c>
      <c r="D24" s="26"/>
      <c r="E24" s="14" t="s">
        <v>154</v>
      </c>
      <c r="F24" s="26"/>
      <c r="G24" s="99"/>
      <c r="H24" s="118">
        <f t="shared" si="0"/>
        <v>0</v>
      </c>
      <c r="I24" s="28"/>
    </row>
    <row r="25" spans="2:9">
      <c r="B25" s="25"/>
      <c r="D25" s="26"/>
      <c r="F25" s="26"/>
      <c r="G25" s="99"/>
      <c r="H25" s="27"/>
      <c r="I25" s="27"/>
    </row>
    <row r="26" spans="2:9">
      <c r="B26" s="29"/>
      <c r="C26" s="38" t="s">
        <v>23</v>
      </c>
      <c r="D26" s="30"/>
      <c r="E26" s="31"/>
      <c r="F26" s="30"/>
      <c r="G26" s="100"/>
      <c r="H26" s="121">
        <f>SUM(H11:H25)</f>
        <v>0</v>
      </c>
      <c r="I26" s="121">
        <f>SUM(H26)</f>
        <v>0</v>
      </c>
    </row>
    <row r="27" spans="2:9">
      <c r="B27" s="62" t="s">
        <v>24</v>
      </c>
      <c r="C27" s="61" t="s">
        <v>25</v>
      </c>
      <c r="D27" s="23"/>
      <c r="E27" s="22"/>
      <c r="F27" s="23"/>
      <c r="G27" s="101"/>
      <c r="H27" s="33"/>
      <c r="I27" s="28"/>
    </row>
    <row r="28" spans="2:9">
      <c r="B28" s="16"/>
      <c r="C28" s="46" t="s">
        <v>26</v>
      </c>
      <c r="D28" s="14"/>
      <c r="E28" s="26" t="s">
        <v>359</v>
      </c>
      <c r="F28" s="14"/>
      <c r="G28" s="65"/>
      <c r="H28" s="118">
        <f>+G28*D28*F28</f>
        <v>0</v>
      </c>
      <c r="I28" s="28"/>
    </row>
    <row r="29" spans="2:9">
      <c r="B29" s="16"/>
      <c r="C29" s="46" t="s">
        <v>27</v>
      </c>
      <c r="D29" s="14"/>
      <c r="E29" s="26" t="s">
        <v>359</v>
      </c>
      <c r="F29" s="14"/>
      <c r="G29" s="65"/>
      <c r="H29" s="118">
        <f t="shared" ref="H29:H31" si="1">+G29*D29*F29</f>
        <v>0</v>
      </c>
      <c r="I29" s="28"/>
    </row>
    <row r="30" spans="2:9">
      <c r="B30" s="16"/>
      <c r="C30" s="46" t="s">
        <v>28</v>
      </c>
      <c r="D30" s="14"/>
      <c r="E30" s="26" t="s">
        <v>154</v>
      </c>
      <c r="F30" s="14"/>
      <c r="G30" s="65"/>
      <c r="H30" s="118">
        <f t="shared" si="1"/>
        <v>0</v>
      </c>
      <c r="I30" s="28"/>
    </row>
    <row r="31" spans="2:9">
      <c r="B31" s="16"/>
      <c r="C31" s="46" t="s">
        <v>29</v>
      </c>
      <c r="D31" s="14"/>
      <c r="E31" s="26" t="s">
        <v>154</v>
      </c>
      <c r="F31" s="14"/>
      <c r="G31" s="65"/>
      <c r="H31" s="118">
        <f t="shared" si="1"/>
        <v>0</v>
      </c>
      <c r="I31" s="28"/>
    </row>
    <row r="32" spans="2:9">
      <c r="B32" s="16"/>
      <c r="C32" s="46"/>
      <c r="D32" s="14"/>
      <c r="E32" s="26"/>
      <c r="F32" s="14"/>
      <c r="G32" s="102"/>
      <c r="H32" s="27"/>
      <c r="I32" s="28"/>
    </row>
    <row r="33" spans="2:9">
      <c r="B33" s="34"/>
      <c r="C33" s="69" t="s">
        <v>31</v>
      </c>
      <c r="D33" s="31"/>
      <c r="E33" s="30"/>
      <c r="F33" s="31"/>
      <c r="G33" s="103"/>
      <c r="H33" s="238">
        <f>SUM(H27:H32)</f>
        <v>0</v>
      </c>
      <c r="I33" s="239">
        <f>SUM(H33)</f>
        <v>0</v>
      </c>
    </row>
    <row r="34" spans="2:9">
      <c r="B34" s="82" t="s">
        <v>32</v>
      </c>
      <c r="C34" s="83" t="s">
        <v>33</v>
      </c>
      <c r="D34" s="84"/>
      <c r="E34" s="84"/>
      <c r="F34" s="84"/>
      <c r="G34" s="104"/>
      <c r="H34" s="240">
        <f>SUM(H26,H33)</f>
        <v>0</v>
      </c>
      <c r="I34" s="241"/>
    </row>
    <row r="35" spans="2:9">
      <c r="B35" s="16"/>
      <c r="D35" s="14"/>
      <c r="F35" s="14"/>
      <c r="I35" s="33"/>
    </row>
    <row r="36" spans="2:9">
      <c r="B36" s="85" t="s">
        <v>34</v>
      </c>
      <c r="C36" s="79" t="s">
        <v>35</v>
      </c>
      <c r="D36" s="86"/>
      <c r="E36" s="86"/>
      <c r="F36" s="86"/>
      <c r="G36" s="105"/>
      <c r="H36" s="88"/>
      <c r="I36" s="35"/>
    </row>
    <row r="37" spans="2:9">
      <c r="B37" s="68" t="s">
        <v>36</v>
      </c>
      <c r="C37" s="68" t="s">
        <v>37</v>
      </c>
      <c r="D37" s="14"/>
      <c r="E37" s="22"/>
      <c r="F37" s="14"/>
      <c r="G37" s="97"/>
      <c r="H37" s="24"/>
      <c r="I37" s="24"/>
    </row>
    <row r="38" spans="2:9">
      <c r="B38" s="25"/>
      <c r="C38" s="25" t="s">
        <v>38</v>
      </c>
      <c r="D38" s="14"/>
      <c r="E38" s="26"/>
      <c r="F38" s="14"/>
      <c r="G38" s="98"/>
      <c r="H38" s="242">
        <f>+G38*D38*F38</f>
        <v>0</v>
      </c>
      <c r="I38" s="243"/>
    </row>
    <row r="39" spans="2:9">
      <c r="B39" s="25"/>
      <c r="C39" s="25" t="s">
        <v>39</v>
      </c>
      <c r="D39" s="14"/>
      <c r="E39" s="26" t="s">
        <v>355</v>
      </c>
      <c r="F39" s="14"/>
      <c r="G39" s="98"/>
      <c r="H39" s="242">
        <f>+G39*D39*F39</f>
        <v>0</v>
      </c>
      <c r="I39" s="243"/>
    </row>
    <row r="40" spans="2:9">
      <c r="B40" s="25"/>
      <c r="C40" s="25" t="s">
        <v>40</v>
      </c>
      <c r="D40" s="14"/>
      <c r="E40" s="26" t="s">
        <v>355</v>
      </c>
      <c r="F40" s="14"/>
      <c r="G40" s="98"/>
      <c r="H40" s="242">
        <f t="shared" ref="H39:H44" si="2">+G40*D40*F40</f>
        <v>0</v>
      </c>
      <c r="I40" s="243"/>
    </row>
    <row r="41" spans="2:9">
      <c r="B41" s="25"/>
      <c r="C41" s="25" t="s">
        <v>41</v>
      </c>
      <c r="D41" s="14"/>
      <c r="E41" s="26" t="s">
        <v>355</v>
      </c>
      <c r="F41" s="14"/>
      <c r="G41" s="98"/>
      <c r="H41" s="242">
        <f t="shared" si="2"/>
        <v>0</v>
      </c>
      <c r="I41" s="243"/>
    </row>
    <row r="42" spans="2:9">
      <c r="B42" s="25"/>
      <c r="C42" s="25" t="s">
        <v>19</v>
      </c>
      <c r="D42" s="14"/>
      <c r="E42" s="26" t="s">
        <v>145</v>
      </c>
      <c r="F42" s="14"/>
      <c r="G42" s="98"/>
      <c r="H42" s="242">
        <f t="shared" si="2"/>
        <v>0</v>
      </c>
      <c r="I42" s="243"/>
    </row>
    <row r="43" spans="2:9">
      <c r="B43" s="25"/>
      <c r="C43" s="25" t="s">
        <v>42</v>
      </c>
      <c r="D43" s="14"/>
      <c r="E43" s="26" t="s">
        <v>142</v>
      </c>
      <c r="F43" s="14"/>
      <c r="G43" s="98"/>
      <c r="H43" s="242">
        <f t="shared" si="2"/>
        <v>0</v>
      </c>
      <c r="I43" s="243"/>
    </row>
    <row r="44" spans="2:9">
      <c r="B44" s="25"/>
      <c r="C44" s="25" t="s">
        <v>18</v>
      </c>
      <c r="D44" s="14"/>
      <c r="E44" s="26" t="s">
        <v>154</v>
      </c>
      <c r="F44" s="14"/>
      <c r="G44" s="99"/>
      <c r="H44" s="242">
        <f t="shared" si="2"/>
        <v>0</v>
      </c>
      <c r="I44" s="243"/>
    </row>
    <row r="45" spans="2:9">
      <c r="B45" s="25"/>
      <c r="C45" s="25"/>
      <c r="D45" s="14"/>
      <c r="E45" s="26"/>
      <c r="F45" s="14"/>
      <c r="G45" s="99"/>
      <c r="H45" s="242"/>
      <c r="I45" s="243"/>
    </row>
    <row r="46" spans="2:9">
      <c r="B46" s="49"/>
      <c r="C46" s="69" t="s">
        <v>44</v>
      </c>
      <c r="D46" s="31"/>
      <c r="E46" s="30"/>
      <c r="F46" s="31"/>
      <c r="G46" s="100"/>
      <c r="H46" s="239">
        <f>SUM(H37:H45)</f>
        <v>0</v>
      </c>
      <c r="I46" s="239">
        <f>SUM(H46)</f>
        <v>0</v>
      </c>
    </row>
    <row r="47" spans="2:9">
      <c r="B47" s="68" t="s">
        <v>45</v>
      </c>
      <c r="C47" s="61" t="s">
        <v>46</v>
      </c>
      <c r="D47" s="23"/>
      <c r="E47" s="22"/>
      <c r="F47" s="22"/>
      <c r="G47" s="224"/>
      <c r="H47" s="244"/>
      <c r="I47" s="244"/>
    </row>
    <row r="48" spans="2:9">
      <c r="B48" s="25"/>
      <c r="C48" s="25" t="s">
        <v>47</v>
      </c>
      <c r="D48" s="14"/>
      <c r="E48" s="26"/>
      <c r="F48" s="26"/>
      <c r="G48" s="225"/>
      <c r="H48" s="242">
        <f>+G48*D48*F48</f>
        <v>0</v>
      </c>
      <c r="I48" s="243"/>
    </row>
    <row r="49" spans="1:256">
      <c r="B49" s="25"/>
      <c r="C49" s="25" t="s">
        <v>39</v>
      </c>
      <c r="D49" s="14"/>
      <c r="E49" s="26" t="s">
        <v>355</v>
      </c>
      <c r="F49" s="26"/>
      <c r="G49" s="225"/>
      <c r="H49" s="242">
        <f t="shared" ref="H49:H54" si="3">+G49*D49*F49</f>
        <v>0</v>
      </c>
      <c r="I49" s="243"/>
    </row>
    <row r="50" spans="1:256">
      <c r="B50" s="25"/>
      <c r="C50" s="25" t="s">
        <v>40</v>
      </c>
      <c r="D50" s="14"/>
      <c r="E50" s="26" t="s">
        <v>355</v>
      </c>
      <c r="F50" s="26"/>
      <c r="G50" s="225"/>
      <c r="H50" s="242">
        <f t="shared" si="3"/>
        <v>0</v>
      </c>
      <c r="I50" s="243"/>
    </row>
    <row r="51" spans="1:256">
      <c r="B51" s="25"/>
      <c r="C51" s="25" t="s">
        <v>41</v>
      </c>
      <c r="D51" s="14"/>
      <c r="E51" s="26" t="s">
        <v>355</v>
      </c>
      <c r="F51" s="26"/>
      <c r="G51" s="225"/>
      <c r="H51" s="242">
        <f t="shared" si="3"/>
        <v>0</v>
      </c>
      <c r="I51" s="243"/>
    </row>
    <row r="52" spans="1:256">
      <c r="B52" s="25"/>
      <c r="C52" s="25" t="s">
        <v>19</v>
      </c>
      <c r="D52" s="14"/>
      <c r="E52" s="26" t="s">
        <v>145</v>
      </c>
      <c r="F52" s="26"/>
      <c r="G52" s="225"/>
      <c r="H52" s="242">
        <f t="shared" si="3"/>
        <v>0</v>
      </c>
      <c r="I52" s="243"/>
    </row>
    <row r="53" spans="1:256">
      <c r="B53" s="25"/>
      <c r="C53" s="25" t="s">
        <v>42</v>
      </c>
      <c r="D53" s="14"/>
      <c r="E53" s="26" t="s">
        <v>142</v>
      </c>
      <c r="F53" s="26"/>
      <c r="G53" s="225"/>
      <c r="H53" s="242">
        <f t="shared" si="3"/>
        <v>0</v>
      </c>
      <c r="I53" s="243"/>
    </row>
    <row r="54" spans="1:256">
      <c r="B54" s="25"/>
      <c r="C54" s="25" t="s">
        <v>18</v>
      </c>
      <c r="D54" s="14"/>
      <c r="E54" s="26" t="s">
        <v>154</v>
      </c>
      <c r="F54" s="26"/>
      <c r="G54" s="226"/>
      <c r="H54" s="242">
        <f t="shared" si="3"/>
        <v>0</v>
      </c>
      <c r="I54" s="243"/>
    </row>
    <row r="55" spans="1:256">
      <c r="B55" s="25"/>
      <c r="C55" s="25"/>
      <c r="D55" s="14"/>
      <c r="E55" s="26"/>
      <c r="F55" s="26"/>
      <c r="G55" s="226"/>
      <c r="H55" s="242"/>
      <c r="I55" s="243"/>
    </row>
    <row r="56" spans="1:256">
      <c r="B56" s="68"/>
      <c r="C56" s="69" t="s">
        <v>48</v>
      </c>
      <c r="D56" s="31"/>
      <c r="E56" s="30"/>
      <c r="F56" s="30"/>
      <c r="G56" s="227"/>
      <c r="H56" s="239">
        <f>SUM(H47:H55)</f>
        <v>0</v>
      </c>
      <c r="I56" s="239">
        <f>SUM(H56)</f>
        <v>0</v>
      </c>
    </row>
    <row r="57" spans="1:256" customFormat="1" ht="15">
      <c r="A57" s="13"/>
      <c r="B57" s="68" t="s">
        <v>437</v>
      </c>
      <c r="C57" s="61" t="s">
        <v>438</v>
      </c>
      <c r="D57" s="23"/>
      <c r="E57" s="22"/>
      <c r="F57" s="22"/>
      <c r="G57" s="224"/>
      <c r="H57" s="24"/>
      <c r="I57" s="2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</row>
    <row r="58" spans="1:256" customFormat="1" ht="15">
      <c r="A58" s="13"/>
      <c r="B58" s="25"/>
      <c r="C58" s="25" t="s">
        <v>47</v>
      </c>
      <c r="D58" s="14"/>
      <c r="E58" s="26"/>
      <c r="F58" s="26"/>
      <c r="G58" s="225"/>
      <c r="H58" s="242">
        <f>+G58*D58*F58</f>
        <v>0</v>
      </c>
      <c r="I58" s="24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</row>
    <row r="59" spans="1:256" customFormat="1" ht="15">
      <c r="A59" s="13"/>
      <c r="B59" s="25"/>
      <c r="C59" s="25" t="s">
        <v>39</v>
      </c>
      <c r="D59" s="14"/>
      <c r="E59" s="26" t="s">
        <v>355</v>
      </c>
      <c r="F59" s="26"/>
      <c r="G59" s="225"/>
      <c r="H59" s="242">
        <f t="shared" ref="H59:H64" si="4">+G59*D59*F59</f>
        <v>0</v>
      </c>
      <c r="I59" s="24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</row>
    <row r="60" spans="1:256" customFormat="1" ht="15">
      <c r="A60" s="13"/>
      <c r="B60" s="25"/>
      <c r="C60" s="25" t="s">
        <v>40</v>
      </c>
      <c r="D60" s="14"/>
      <c r="E60" s="26" t="s">
        <v>355</v>
      </c>
      <c r="F60" s="26"/>
      <c r="G60" s="225"/>
      <c r="H60" s="242">
        <f t="shared" si="4"/>
        <v>0</v>
      </c>
      <c r="I60" s="24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</row>
    <row r="61" spans="1:256" customFormat="1" ht="15">
      <c r="A61" s="13"/>
      <c r="B61" s="25"/>
      <c r="C61" s="25" t="s">
        <v>41</v>
      </c>
      <c r="D61" s="14"/>
      <c r="E61" s="26" t="s">
        <v>355</v>
      </c>
      <c r="F61" s="26"/>
      <c r="G61" s="225"/>
      <c r="H61" s="242">
        <f t="shared" si="4"/>
        <v>0</v>
      </c>
      <c r="I61" s="24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</row>
    <row r="62" spans="1:256" customFormat="1" ht="15">
      <c r="A62" s="13"/>
      <c r="B62" s="25"/>
      <c r="C62" s="25" t="s">
        <v>19</v>
      </c>
      <c r="D62" s="14"/>
      <c r="E62" s="26" t="s">
        <v>145</v>
      </c>
      <c r="F62" s="26"/>
      <c r="G62" s="225"/>
      <c r="H62" s="242">
        <f t="shared" si="4"/>
        <v>0</v>
      </c>
      <c r="I62" s="24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</row>
    <row r="63" spans="1:256" customFormat="1" ht="15">
      <c r="A63" s="13"/>
      <c r="B63" s="25"/>
      <c r="C63" s="25" t="s">
        <v>42</v>
      </c>
      <c r="D63" s="14"/>
      <c r="E63" s="26" t="s">
        <v>142</v>
      </c>
      <c r="F63" s="26"/>
      <c r="G63" s="225"/>
      <c r="H63" s="242">
        <f t="shared" si="4"/>
        <v>0</v>
      </c>
      <c r="I63" s="24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</row>
    <row r="64" spans="1:256" customFormat="1" ht="15">
      <c r="A64" s="13"/>
      <c r="B64" s="25"/>
      <c r="C64" s="25" t="s">
        <v>18</v>
      </c>
      <c r="D64" s="14"/>
      <c r="E64" s="26" t="s">
        <v>154</v>
      </c>
      <c r="F64" s="26"/>
      <c r="G64" s="226"/>
      <c r="H64" s="242">
        <f t="shared" si="4"/>
        <v>0</v>
      </c>
      <c r="I64" s="24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</row>
    <row r="65" spans="1:256" customFormat="1" ht="15">
      <c r="A65" s="13"/>
      <c r="B65" s="25"/>
      <c r="C65" s="25"/>
      <c r="D65" s="14"/>
      <c r="E65" s="26"/>
      <c r="F65" s="26"/>
      <c r="G65" s="226"/>
      <c r="H65" s="242"/>
      <c r="I65" s="24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</row>
    <row r="66" spans="1:256" customFormat="1" ht="15">
      <c r="A66" s="13"/>
      <c r="B66" s="68"/>
      <c r="C66" s="69" t="s">
        <v>48</v>
      </c>
      <c r="D66" s="31"/>
      <c r="E66" s="30"/>
      <c r="F66" s="30"/>
      <c r="G66" s="227"/>
      <c r="H66" s="239">
        <f>SUM(H57:H65)</f>
        <v>0</v>
      </c>
      <c r="I66" s="239">
        <f>SUM(H66)</f>
        <v>0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</row>
    <row r="67" spans="1:256" customFormat="1" ht="15">
      <c r="A67" s="13"/>
      <c r="B67" s="68" t="s">
        <v>439</v>
      </c>
      <c r="C67" s="68" t="s">
        <v>440</v>
      </c>
      <c r="D67" s="14"/>
      <c r="E67" s="26"/>
      <c r="F67" s="26"/>
      <c r="G67" s="93"/>
      <c r="H67" s="244"/>
      <c r="I67" s="24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</row>
    <row r="68" spans="1:256" customFormat="1" ht="15">
      <c r="A68" s="13"/>
      <c r="B68" s="25"/>
      <c r="C68" s="25" t="s">
        <v>47</v>
      </c>
      <c r="D68" s="14"/>
      <c r="E68" s="26"/>
      <c r="F68" s="26"/>
      <c r="G68" s="93"/>
      <c r="H68" s="242">
        <f>+G68*D68*F68</f>
        <v>0</v>
      </c>
      <c r="I68" s="24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customFormat="1" ht="15">
      <c r="A69" s="13"/>
      <c r="B69" s="25"/>
      <c r="C69" s="25" t="s">
        <v>39</v>
      </c>
      <c r="D69" s="14"/>
      <c r="E69" s="26" t="s">
        <v>355</v>
      </c>
      <c r="F69" s="26"/>
      <c r="G69" s="93"/>
      <c r="H69" s="242">
        <f t="shared" ref="H69:H74" si="5">+G69*D69*F69</f>
        <v>0</v>
      </c>
      <c r="I69" s="24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</row>
    <row r="70" spans="1:256" customFormat="1" ht="15">
      <c r="A70" s="13"/>
      <c r="B70" s="25"/>
      <c r="C70" s="25" t="s">
        <v>40</v>
      </c>
      <c r="D70" s="14"/>
      <c r="E70" s="26" t="s">
        <v>355</v>
      </c>
      <c r="F70" s="26"/>
      <c r="G70" s="93"/>
      <c r="H70" s="242">
        <f t="shared" si="5"/>
        <v>0</v>
      </c>
      <c r="I70" s="24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</row>
    <row r="71" spans="1:256" customFormat="1" ht="15">
      <c r="A71" s="13"/>
      <c r="B71" s="25"/>
      <c r="C71" s="25" t="s">
        <v>41</v>
      </c>
      <c r="D71" s="14"/>
      <c r="E71" s="26" t="s">
        <v>355</v>
      </c>
      <c r="F71" s="26"/>
      <c r="G71" s="93"/>
      <c r="H71" s="242">
        <f t="shared" si="5"/>
        <v>0</v>
      </c>
      <c r="I71" s="24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</row>
    <row r="72" spans="1:256" customFormat="1" ht="15">
      <c r="A72" s="13"/>
      <c r="B72" s="25"/>
      <c r="C72" s="25" t="s">
        <v>19</v>
      </c>
      <c r="D72" s="14"/>
      <c r="E72" s="26" t="s">
        <v>145</v>
      </c>
      <c r="F72" s="26"/>
      <c r="G72" s="93"/>
      <c r="H72" s="242">
        <f t="shared" si="5"/>
        <v>0</v>
      </c>
      <c r="I72" s="24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</row>
    <row r="73" spans="1:256" customFormat="1" ht="15">
      <c r="A73" s="13"/>
      <c r="B73" s="25"/>
      <c r="C73" s="25" t="s">
        <v>42</v>
      </c>
      <c r="D73" s="14"/>
      <c r="E73" s="26" t="s">
        <v>142</v>
      </c>
      <c r="F73" s="26"/>
      <c r="G73" s="93"/>
      <c r="H73" s="242">
        <f t="shared" si="5"/>
        <v>0</v>
      </c>
      <c r="I73" s="24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</row>
    <row r="74" spans="1:256" customFormat="1" ht="15">
      <c r="A74" s="13"/>
      <c r="B74" s="25"/>
      <c r="C74" s="25" t="s">
        <v>18</v>
      </c>
      <c r="D74" s="14"/>
      <c r="E74" s="26" t="s">
        <v>154</v>
      </c>
      <c r="F74" s="26"/>
      <c r="G74" s="106"/>
      <c r="H74" s="242">
        <f t="shared" si="5"/>
        <v>0</v>
      </c>
      <c r="I74" s="24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</row>
    <row r="75" spans="1:256" customFormat="1" ht="15">
      <c r="A75" s="13"/>
      <c r="B75" s="25"/>
      <c r="C75" s="25"/>
      <c r="D75" s="14"/>
      <c r="E75" s="26"/>
      <c r="F75" s="26"/>
      <c r="G75" s="106"/>
      <c r="H75" s="242"/>
      <c r="I75" s="24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</row>
    <row r="76" spans="1:256" customFormat="1" ht="15">
      <c r="A76" s="13"/>
      <c r="B76" s="68"/>
      <c r="C76" s="69" t="s">
        <v>48</v>
      </c>
      <c r="D76" s="14"/>
      <c r="E76" s="30"/>
      <c r="F76" s="30"/>
      <c r="G76" s="93"/>
      <c r="H76" s="239">
        <f>SUM(H67:H75)</f>
        <v>0</v>
      </c>
      <c r="I76" s="239">
        <f>SUM(H76)</f>
        <v>0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</row>
    <row r="77" spans="1:256">
      <c r="B77" s="78" t="s">
        <v>34</v>
      </c>
      <c r="C77" s="79" t="s">
        <v>49</v>
      </c>
      <c r="D77" s="80"/>
      <c r="E77" s="80"/>
      <c r="F77" s="80"/>
      <c r="G77" s="96"/>
      <c r="H77" s="240">
        <f>SUM(H46,H56,H66,H76)</f>
        <v>0</v>
      </c>
      <c r="I77" s="241"/>
    </row>
    <row r="78" spans="1:256">
      <c r="B78" s="16"/>
      <c r="D78" s="14"/>
      <c r="F78" s="14"/>
      <c r="I78" s="33"/>
    </row>
    <row r="79" spans="1:256">
      <c r="B79" s="85" t="s">
        <v>50</v>
      </c>
      <c r="C79" s="79" t="s">
        <v>441</v>
      </c>
      <c r="D79" s="86"/>
      <c r="E79" s="86"/>
      <c r="F79" s="86"/>
      <c r="G79" s="105"/>
      <c r="H79" s="88"/>
      <c r="I79" s="35"/>
    </row>
    <row r="80" spans="1:256">
      <c r="B80" s="68" t="s">
        <v>52</v>
      </c>
      <c r="C80" s="68" t="s">
        <v>51</v>
      </c>
      <c r="D80" s="14"/>
      <c r="E80" s="22"/>
      <c r="F80" s="14"/>
      <c r="G80" s="97"/>
      <c r="H80" s="24"/>
      <c r="I80" s="24"/>
    </row>
    <row r="81" spans="2:9">
      <c r="B81" s="25"/>
      <c r="C81" s="25" t="s">
        <v>53</v>
      </c>
      <c r="D81" s="14"/>
      <c r="E81" s="26"/>
      <c r="F81" s="14"/>
      <c r="G81" s="98"/>
      <c r="H81" s="27"/>
      <c r="I81" s="28"/>
    </row>
    <row r="82" spans="2:9">
      <c r="B82" s="25"/>
      <c r="C82" s="47" t="s">
        <v>54</v>
      </c>
      <c r="D82" s="14"/>
      <c r="E82" s="26" t="s">
        <v>142</v>
      </c>
      <c r="F82" s="14"/>
      <c r="G82" s="98"/>
      <c r="H82" s="242">
        <f t="shared" ref="H82:H89" si="6">+G82*D82*F82</f>
        <v>0</v>
      </c>
      <c r="I82" s="28"/>
    </row>
    <row r="83" spans="2:9">
      <c r="B83" s="25"/>
      <c r="C83" s="47" t="s">
        <v>55</v>
      </c>
      <c r="D83" s="14"/>
      <c r="E83" s="26" t="s">
        <v>142</v>
      </c>
      <c r="F83" s="14"/>
      <c r="G83" s="98"/>
      <c r="H83" s="242">
        <f t="shared" si="6"/>
        <v>0</v>
      </c>
      <c r="I83" s="28"/>
    </row>
    <row r="84" spans="2:9">
      <c r="B84" s="25"/>
      <c r="C84" s="25" t="s">
        <v>53</v>
      </c>
      <c r="D84" s="14"/>
      <c r="E84" s="26"/>
      <c r="F84" s="14"/>
      <c r="G84" s="98"/>
      <c r="H84" s="242"/>
      <c r="I84" s="28"/>
    </row>
    <row r="85" spans="2:9">
      <c r="B85" s="25"/>
      <c r="C85" s="47" t="s">
        <v>54</v>
      </c>
      <c r="D85" s="14"/>
      <c r="E85" s="26" t="s">
        <v>142</v>
      </c>
      <c r="F85" s="14"/>
      <c r="G85" s="98"/>
      <c r="H85" s="242">
        <f t="shared" si="6"/>
        <v>0</v>
      </c>
      <c r="I85" s="28"/>
    </row>
    <row r="86" spans="2:9">
      <c r="B86" s="25"/>
      <c r="C86" s="47" t="s">
        <v>55</v>
      </c>
      <c r="D86" s="14"/>
      <c r="E86" s="26" t="s">
        <v>142</v>
      </c>
      <c r="F86" s="14"/>
      <c r="G86" s="98"/>
      <c r="H86" s="242">
        <f t="shared" si="6"/>
        <v>0</v>
      </c>
      <c r="I86" s="28"/>
    </row>
    <row r="87" spans="2:9">
      <c r="B87" s="25"/>
      <c r="C87" s="25" t="s">
        <v>53</v>
      </c>
      <c r="D87" s="14"/>
      <c r="E87" s="26"/>
      <c r="F87" s="14"/>
      <c r="G87" s="98"/>
      <c r="H87" s="242"/>
      <c r="I87" s="28"/>
    </row>
    <row r="88" spans="2:9">
      <c r="B88" s="25"/>
      <c r="C88" s="47" t="s">
        <v>54</v>
      </c>
      <c r="D88" s="14"/>
      <c r="E88" s="26" t="s">
        <v>142</v>
      </c>
      <c r="F88" s="14"/>
      <c r="G88" s="98"/>
      <c r="H88" s="242">
        <f t="shared" si="6"/>
        <v>0</v>
      </c>
      <c r="I88" s="28"/>
    </row>
    <row r="89" spans="2:9">
      <c r="B89" s="25"/>
      <c r="C89" s="47" t="s">
        <v>55</v>
      </c>
      <c r="D89" s="14"/>
      <c r="E89" s="26" t="s">
        <v>142</v>
      </c>
      <c r="F89" s="14"/>
      <c r="G89" s="98"/>
      <c r="H89" s="242">
        <f t="shared" si="6"/>
        <v>0</v>
      </c>
      <c r="I89" s="28"/>
    </row>
    <row r="90" spans="2:9">
      <c r="B90" s="25"/>
      <c r="C90" s="47"/>
      <c r="D90" s="14"/>
      <c r="E90" s="26"/>
      <c r="F90" s="14"/>
      <c r="G90" s="98"/>
      <c r="H90" s="242"/>
      <c r="I90" s="28"/>
    </row>
    <row r="91" spans="2:9">
      <c r="B91" s="25"/>
      <c r="C91" s="47" t="s">
        <v>56</v>
      </c>
      <c r="D91" s="14"/>
      <c r="E91" s="26"/>
      <c r="F91" s="14"/>
      <c r="G91" s="98"/>
      <c r="H91" s="245">
        <f>SUM(H80:H90)</f>
        <v>0</v>
      </c>
      <c r="I91" s="122">
        <f>SUM(H91)</f>
        <v>0</v>
      </c>
    </row>
    <row r="92" spans="2:9">
      <c r="B92" s="78" t="s">
        <v>50</v>
      </c>
      <c r="C92" s="79" t="s">
        <v>529</v>
      </c>
      <c r="D92" s="80"/>
      <c r="E92" s="80"/>
      <c r="F92" s="80"/>
      <c r="G92" s="96"/>
      <c r="H92" s="240">
        <f>SUM(H91)</f>
        <v>0</v>
      </c>
      <c r="I92" s="153"/>
    </row>
    <row r="93" spans="2:9" ht="13.5" thickBot="1">
      <c r="B93" s="16"/>
      <c r="C93" s="40"/>
      <c r="D93" s="14"/>
      <c r="F93" s="14"/>
      <c r="I93" s="33"/>
    </row>
    <row r="94" spans="2:9" ht="13.5" thickBot="1">
      <c r="B94" s="155" t="s">
        <v>57</v>
      </c>
      <c r="C94" s="54"/>
      <c r="D94" s="54"/>
      <c r="E94" s="55"/>
      <c r="F94" s="54"/>
      <c r="G94" s="107"/>
      <c r="H94" s="246">
        <f>+H34+H77+H92</f>
        <v>0</v>
      </c>
      <c r="I94" s="56"/>
    </row>
    <row r="95" spans="2:9">
      <c r="B95" s="16"/>
      <c r="C95" s="40"/>
      <c r="D95" s="14"/>
      <c r="F95" s="14"/>
      <c r="I95" s="33"/>
    </row>
    <row r="96" spans="2:9">
      <c r="B96" s="85" t="s">
        <v>58</v>
      </c>
      <c r="C96" s="79" t="s">
        <v>442</v>
      </c>
      <c r="D96" s="86"/>
      <c r="E96" s="86"/>
      <c r="F96" s="86"/>
      <c r="G96" s="105"/>
      <c r="H96" s="88"/>
      <c r="I96" s="35"/>
    </row>
    <row r="97" spans="2:9">
      <c r="B97" s="68" t="s">
        <v>59</v>
      </c>
      <c r="C97" s="68" t="s">
        <v>60</v>
      </c>
      <c r="D97" s="14"/>
      <c r="E97" s="26"/>
      <c r="F97" s="26"/>
      <c r="H97" s="28"/>
      <c r="I97" s="28"/>
    </row>
    <row r="98" spans="2:9">
      <c r="B98" s="25"/>
      <c r="C98" s="25" t="s">
        <v>53</v>
      </c>
      <c r="D98" s="14"/>
      <c r="E98" s="26"/>
      <c r="F98" s="26"/>
      <c r="H98" s="27"/>
      <c r="I98" s="28"/>
    </row>
    <row r="99" spans="2:9">
      <c r="B99" s="25"/>
      <c r="C99" s="47" t="s">
        <v>54</v>
      </c>
      <c r="D99" s="14"/>
      <c r="E99" s="26" t="s">
        <v>142</v>
      </c>
      <c r="F99" s="26"/>
      <c r="H99" s="242">
        <f t="shared" ref="H99:H106" si="7">+G99*D99*F99</f>
        <v>0</v>
      </c>
      <c r="I99" s="28"/>
    </row>
    <row r="100" spans="2:9">
      <c r="B100" s="25"/>
      <c r="C100" s="47" t="s">
        <v>55</v>
      </c>
      <c r="D100" s="14"/>
      <c r="E100" s="26" t="s">
        <v>142</v>
      </c>
      <c r="F100" s="26"/>
      <c r="H100" s="242">
        <f t="shared" si="7"/>
        <v>0</v>
      </c>
      <c r="I100" s="28"/>
    </row>
    <row r="101" spans="2:9">
      <c r="B101" s="25"/>
      <c r="C101" s="25" t="s">
        <v>53</v>
      </c>
      <c r="D101" s="14"/>
      <c r="E101" s="26"/>
      <c r="F101" s="26"/>
      <c r="H101" s="242"/>
      <c r="I101" s="28"/>
    </row>
    <row r="102" spans="2:9">
      <c r="B102" s="25"/>
      <c r="C102" s="47" t="s">
        <v>54</v>
      </c>
      <c r="D102" s="14"/>
      <c r="E102" s="26" t="s">
        <v>142</v>
      </c>
      <c r="F102" s="26"/>
      <c r="H102" s="242">
        <f t="shared" si="7"/>
        <v>0</v>
      </c>
      <c r="I102" s="28"/>
    </row>
    <row r="103" spans="2:9">
      <c r="B103" s="25"/>
      <c r="C103" s="47" t="s">
        <v>55</v>
      </c>
      <c r="D103" s="14"/>
      <c r="E103" s="26" t="s">
        <v>142</v>
      </c>
      <c r="F103" s="26"/>
      <c r="H103" s="242">
        <f t="shared" si="7"/>
        <v>0</v>
      </c>
      <c r="I103" s="28"/>
    </row>
    <row r="104" spans="2:9">
      <c r="B104" s="25"/>
      <c r="C104" s="25" t="s">
        <v>53</v>
      </c>
      <c r="D104" s="14"/>
      <c r="E104" s="26"/>
      <c r="F104" s="26"/>
      <c r="H104" s="242"/>
      <c r="I104" s="28"/>
    </row>
    <row r="105" spans="2:9">
      <c r="B105" s="25"/>
      <c r="C105" s="47" t="s">
        <v>54</v>
      </c>
      <c r="D105" s="14"/>
      <c r="E105" s="26" t="s">
        <v>142</v>
      </c>
      <c r="F105" s="26"/>
      <c r="H105" s="242">
        <f t="shared" si="7"/>
        <v>0</v>
      </c>
      <c r="I105" s="28"/>
    </row>
    <row r="106" spans="2:9">
      <c r="B106" s="25"/>
      <c r="C106" s="47" t="s">
        <v>55</v>
      </c>
      <c r="D106" s="14"/>
      <c r="E106" s="26" t="s">
        <v>142</v>
      </c>
      <c r="F106" s="26"/>
      <c r="H106" s="242">
        <f t="shared" si="7"/>
        <v>0</v>
      </c>
      <c r="I106" s="28"/>
    </row>
    <row r="107" spans="2:9">
      <c r="B107" s="25"/>
      <c r="C107" s="25" t="s">
        <v>53</v>
      </c>
      <c r="D107" s="14"/>
      <c r="E107" s="26"/>
      <c r="F107" s="26"/>
      <c r="H107" s="242"/>
      <c r="I107" s="28"/>
    </row>
    <row r="108" spans="2:9">
      <c r="B108" s="25"/>
      <c r="C108" s="47" t="s">
        <v>54</v>
      </c>
      <c r="D108" s="14"/>
      <c r="E108" s="26" t="s">
        <v>142</v>
      </c>
      <c r="F108" s="26"/>
      <c r="H108" s="242">
        <f>+G108*D108*F108</f>
        <v>0</v>
      </c>
      <c r="I108" s="28"/>
    </row>
    <row r="109" spans="2:9">
      <c r="B109" s="25"/>
      <c r="C109" s="47" t="s">
        <v>55</v>
      </c>
      <c r="D109" s="14"/>
      <c r="E109" s="26" t="s">
        <v>142</v>
      </c>
      <c r="F109" s="26"/>
      <c r="H109" s="242">
        <f>+G109*D109*F109</f>
        <v>0</v>
      </c>
      <c r="I109" s="28"/>
    </row>
    <row r="110" spans="2:9">
      <c r="B110" s="25"/>
      <c r="C110" s="25" t="s">
        <v>53</v>
      </c>
      <c r="D110" s="14"/>
      <c r="E110" s="26"/>
      <c r="F110" s="26"/>
      <c r="H110" s="242"/>
      <c r="I110" s="28"/>
    </row>
    <row r="111" spans="2:9">
      <c r="B111" s="25"/>
      <c r="C111" s="47" t="s">
        <v>54</v>
      </c>
      <c r="D111" s="14"/>
      <c r="E111" s="26" t="s">
        <v>142</v>
      </c>
      <c r="F111" s="26"/>
      <c r="H111" s="242">
        <f t="shared" ref="H111:H118" si="8">+G111*D111*F111</f>
        <v>0</v>
      </c>
      <c r="I111" s="28"/>
    </row>
    <row r="112" spans="2:9">
      <c r="B112" s="25"/>
      <c r="C112" s="47" t="s">
        <v>55</v>
      </c>
      <c r="D112" s="14"/>
      <c r="E112" s="26" t="s">
        <v>142</v>
      </c>
      <c r="F112" s="26"/>
      <c r="H112" s="242">
        <f t="shared" si="8"/>
        <v>0</v>
      </c>
      <c r="I112" s="28"/>
    </row>
    <row r="113" spans="2:9">
      <c r="B113" s="25"/>
      <c r="C113" s="25" t="s">
        <v>53</v>
      </c>
      <c r="D113" s="14"/>
      <c r="E113" s="26"/>
      <c r="F113" s="26"/>
      <c r="H113" s="242"/>
      <c r="I113" s="28"/>
    </row>
    <row r="114" spans="2:9">
      <c r="B114" s="25"/>
      <c r="C114" s="47" t="s">
        <v>54</v>
      </c>
      <c r="D114" s="14"/>
      <c r="E114" s="26" t="s">
        <v>142</v>
      </c>
      <c r="F114" s="26"/>
      <c r="H114" s="242">
        <f t="shared" si="8"/>
        <v>0</v>
      </c>
      <c r="I114" s="28"/>
    </row>
    <row r="115" spans="2:9">
      <c r="B115" s="25"/>
      <c r="C115" s="47" t="s">
        <v>55</v>
      </c>
      <c r="D115" s="14"/>
      <c r="E115" s="26" t="s">
        <v>142</v>
      </c>
      <c r="F115" s="26"/>
      <c r="H115" s="242">
        <f t="shared" si="8"/>
        <v>0</v>
      </c>
      <c r="I115" s="28"/>
    </row>
    <row r="116" spans="2:9">
      <c r="B116" s="25"/>
      <c r="C116" s="25" t="s">
        <v>53</v>
      </c>
      <c r="D116" s="14"/>
      <c r="E116" s="26"/>
      <c r="F116" s="26"/>
      <c r="H116" s="242"/>
      <c r="I116" s="28"/>
    </row>
    <row r="117" spans="2:9">
      <c r="B117" s="25"/>
      <c r="C117" s="47" t="s">
        <v>54</v>
      </c>
      <c r="D117" s="14"/>
      <c r="E117" s="26" t="s">
        <v>142</v>
      </c>
      <c r="F117" s="26"/>
      <c r="H117" s="242">
        <f t="shared" si="8"/>
        <v>0</v>
      </c>
      <c r="I117" s="28"/>
    </row>
    <row r="118" spans="2:9">
      <c r="B118" s="25"/>
      <c r="C118" s="47" t="s">
        <v>55</v>
      </c>
      <c r="D118" s="14"/>
      <c r="E118" s="26" t="s">
        <v>142</v>
      </c>
      <c r="F118" s="26"/>
      <c r="H118" s="242">
        <f t="shared" si="8"/>
        <v>0</v>
      </c>
      <c r="I118" s="28"/>
    </row>
    <row r="119" spans="2:9">
      <c r="B119" s="25"/>
      <c r="C119" s="47"/>
      <c r="D119" s="14"/>
      <c r="E119" s="26"/>
      <c r="F119" s="26"/>
      <c r="H119" s="242"/>
      <c r="I119" s="28"/>
    </row>
    <row r="120" spans="2:9">
      <c r="B120" s="29"/>
      <c r="C120" s="48" t="s">
        <v>61</v>
      </c>
      <c r="D120" s="31"/>
      <c r="E120" s="30"/>
      <c r="F120" s="30"/>
      <c r="G120" s="108"/>
      <c r="H120" s="239">
        <f>SUM(H97:H119)</f>
        <v>0</v>
      </c>
      <c r="I120" s="121">
        <f>SUM(H120)</f>
        <v>0</v>
      </c>
    </row>
    <row r="121" spans="2:9">
      <c r="B121" s="61" t="s">
        <v>62</v>
      </c>
      <c r="C121" s="61" t="s">
        <v>63</v>
      </c>
      <c r="D121" s="23"/>
      <c r="E121" s="22"/>
      <c r="F121" s="22"/>
      <c r="G121" s="109"/>
      <c r="H121" s="244"/>
      <c r="I121" s="24"/>
    </row>
    <row r="122" spans="2:9">
      <c r="B122" s="25"/>
      <c r="C122" s="25"/>
      <c r="D122" s="14"/>
      <c r="E122" s="26" t="s">
        <v>142</v>
      </c>
      <c r="F122" s="26"/>
      <c r="H122" s="242">
        <f>+G122*D122*F122</f>
        <v>0</v>
      </c>
      <c r="I122" s="28"/>
    </row>
    <row r="123" spans="2:9">
      <c r="B123" s="25"/>
      <c r="C123" s="25"/>
      <c r="D123" s="14"/>
      <c r="E123" s="26" t="s">
        <v>142</v>
      </c>
      <c r="F123" s="26"/>
      <c r="H123" s="242">
        <f t="shared" ref="H123:H141" si="9">+G123*D123*F123</f>
        <v>0</v>
      </c>
      <c r="I123" s="28"/>
    </row>
    <row r="124" spans="2:9">
      <c r="B124" s="25"/>
      <c r="C124" s="25"/>
      <c r="D124" s="14"/>
      <c r="E124" s="26" t="s">
        <v>142</v>
      </c>
      <c r="F124" s="26"/>
      <c r="H124" s="242">
        <f t="shared" si="9"/>
        <v>0</v>
      </c>
      <c r="I124" s="28"/>
    </row>
    <row r="125" spans="2:9">
      <c r="B125" s="25"/>
      <c r="C125" s="25"/>
      <c r="D125" s="14"/>
      <c r="E125" s="26" t="s">
        <v>142</v>
      </c>
      <c r="F125" s="26"/>
      <c r="H125" s="242">
        <f t="shared" si="9"/>
        <v>0</v>
      </c>
      <c r="I125" s="28"/>
    </row>
    <row r="126" spans="2:9">
      <c r="B126" s="25"/>
      <c r="C126" s="25"/>
      <c r="D126" s="14"/>
      <c r="E126" s="26" t="s">
        <v>142</v>
      </c>
      <c r="F126" s="26"/>
      <c r="H126" s="242">
        <f t="shared" si="9"/>
        <v>0</v>
      </c>
      <c r="I126" s="28"/>
    </row>
    <row r="127" spans="2:9">
      <c r="B127" s="25"/>
      <c r="C127" s="25"/>
      <c r="D127" s="14"/>
      <c r="E127" s="26" t="s">
        <v>142</v>
      </c>
      <c r="F127" s="26"/>
      <c r="H127" s="242">
        <f t="shared" si="9"/>
        <v>0</v>
      </c>
      <c r="I127" s="28"/>
    </row>
    <row r="128" spans="2:9">
      <c r="B128" s="25"/>
      <c r="C128" s="25"/>
      <c r="D128" s="14"/>
      <c r="E128" s="26" t="s">
        <v>142</v>
      </c>
      <c r="F128" s="26"/>
      <c r="H128" s="242">
        <f t="shared" si="9"/>
        <v>0</v>
      </c>
      <c r="I128" s="28"/>
    </row>
    <row r="129" spans="2:9">
      <c r="B129" s="25"/>
      <c r="C129" s="25"/>
      <c r="D129" s="14"/>
      <c r="E129" s="26" t="s">
        <v>142</v>
      </c>
      <c r="F129" s="26"/>
      <c r="H129" s="242">
        <f t="shared" si="9"/>
        <v>0</v>
      </c>
      <c r="I129" s="28"/>
    </row>
    <row r="130" spans="2:9">
      <c r="B130" s="25"/>
      <c r="C130" s="25"/>
      <c r="D130" s="14"/>
      <c r="E130" s="26" t="s">
        <v>142</v>
      </c>
      <c r="F130" s="26"/>
      <c r="H130" s="242">
        <f t="shared" si="9"/>
        <v>0</v>
      </c>
      <c r="I130" s="28"/>
    </row>
    <row r="131" spans="2:9">
      <c r="B131" s="25"/>
      <c r="C131" s="25"/>
      <c r="D131" s="14"/>
      <c r="E131" s="26" t="s">
        <v>142</v>
      </c>
      <c r="F131" s="26"/>
      <c r="H131" s="242">
        <f t="shared" si="9"/>
        <v>0</v>
      </c>
      <c r="I131" s="28"/>
    </row>
    <row r="132" spans="2:9">
      <c r="B132" s="25"/>
      <c r="C132" s="25"/>
      <c r="D132" s="14"/>
      <c r="E132" s="26" t="s">
        <v>142</v>
      </c>
      <c r="F132" s="26"/>
      <c r="H132" s="242">
        <f t="shared" si="9"/>
        <v>0</v>
      </c>
      <c r="I132" s="28"/>
    </row>
    <row r="133" spans="2:9">
      <c r="B133" s="25"/>
      <c r="C133" s="25"/>
      <c r="D133" s="14"/>
      <c r="E133" s="26" t="s">
        <v>142</v>
      </c>
      <c r="F133" s="26"/>
      <c r="H133" s="242">
        <f t="shared" si="9"/>
        <v>0</v>
      </c>
      <c r="I133" s="28"/>
    </row>
    <row r="134" spans="2:9">
      <c r="B134" s="25"/>
      <c r="C134" s="25"/>
      <c r="D134" s="14"/>
      <c r="E134" s="26" t="s">
        <v>142</v>
      </c>
      <c r="F134" s="26"/>
      <c r="H134" s="242">
        <f t="shared" si="9"/>
        <v>0</v>
      </c>
      <c r="I134" s="28"/>
    </row>
    <row r="135" spans="2:9">
      <c r="B135" s="25"/>
      <c r="C135" s="25"/>
      <c r="D135" s="14"/>
      <c r="E135" s="26" t="s">
        <v>142</v>
      </c>
      <c r="F135" s="26"/>
      <c r="H135" s="242">
        <f t="shared" si="9"/>
        <v>0</v>
      </c>
      <c r="I135" s="28"/>
    </row>
    <row r="136" spans="2:9">
      <c r="B136" s="25"/>
      <c r="C136" s="25"/>
      <c r="D136" s="14"/>
      <c r="E136" s="26" t="s">
        <v>142</v>
      </c>
      <c r="F136" s="26"/>
      <c r="H136" s="242">
        <f t="shared" si="9"/>
        <v>0</v>
      </c>
      <c r="I136" s="28"/>
    </row>
    <row r="137" spans="2:9">
      <c r="B137" s="25"/>
      <c r="C137" s="25"/>
      <c r="D137" s="14"/>
      <c r="E137" s="26" t="s">
        <v>142</v>
      </c>
      <c r="F137" s="26"/>
      <c r="H137" s="242">
        <f t="shared" si="9"/>
        <v>0</v>
      </c>
      <c r="I137" s="28"/>
    </row>
    <row r="138" spans="2:9">
      <c r="B138" s="25"/>
      <c r="C138" s="25"/>
      <c r="D138" s="14"/>
      <c r="E138" s="26" t="s">
        <v>142</v>
      </c>
      <c r="F138" s="26"/>
      <c r="H138" s="242">
        <f t="shared" si="9"/>
        <v>0</v>
      </c>
      <c r="I138" s="28"/>
    </row>
    <row r="139" spans="2:9">
      <c r="B139" s="25"/>
      <c r="C139" s="25"/>
      <c r="D139" s="14"/>
      <c r="E139" s="26" t="s">
        <v>142</v>
      </c>
      <c r="F139" s="26"/>
      <c r="H139" s="242">
        <f t="shared" si="9"/>
        <v>0</v>
      </c>
      <c r="I139" s="28"/>
    </row>
    <row r="140" spans="2:9">
      <c r="B140" s="25"/>
      <c r="C140" s="25"/>
      <c r="D140" s="14"/>
      <c r="E140" s="26" t="s">
        <v>142</v>
      </c>
      <c r="F140" s="26"/>
      <c r="H140" s="242">
        <f t="shared" si="9"/>
        <v>0</v>
      </c>
      <c r="I140" s="28"/>
    </row>
    <row r="141" spans="2:9">
      <c r="B141" s="25"/>
      <c r="C141" s="25"/>
      <c r="D141" s="14"/>
      <c r="E141" s="26" t="s">
        <v>142</v>
      </c>
      <c r="F141" s="26"/>
      <c r="G141" s="106"/>
      <c r="H141" s="242">
        <f t="shared" si="9"/>
        <v>0</v>
      </c>
      <c r="I141" s="28"/>
    </row>
    <row r="142" spans="2:9">
      <c r="B142" s="25"/>
      <c r="C142" s="25"/>
      <c r="D142" s="14"/>
      <c r="E142" s="26"/>
      <c r="F142" s="26"/>
      <c r="G142" s="106"/>
      <c r="H142" s="242"/>
      <c r="I142" s="28"/>
    </row>
    <row r="143" spans="2:9">
      <c r="B143" s="49"/>
      <c r="C143" s="69" t="s">
        <v>64</v>
      </c>
      <c r="D143" s="31"/>
      <c r="E143" s="30"/>
      <c r="F143" s="30"/>
      <c r="G143" s="108"/>
      <c r="H143" s="239">
        <f>SUM(H121:H142)</f>
        <v>0</v>
      </c>
      <c r="I143" s="121">
        <f>SUM(H143)</f>
        <v>0</v>
      </c>
    </row>
    <row r="144" spans="2:9">
      <c r="B144" s="61" t="s">
        <v>65</v>
      </c>
      <c r="C144" s="61" t="s">
        <v>66</v>
      </c>
      <c r="D144" s="23"/>
      <c r="E144" s="22"/>
      <c r="F144" s="22"/>
      <c r="G144" s="109"/>
      <c r="H144" s="244"/>
      <c r="I144" s="24"/>
    </row>
    <row r="145" spans="2:9">
      <c r="B145" s="25"/>
      <c r="C145" s="25" t="s">
        <v>368</v>
      </c>
      <c r="D145" s="14"/>
      <c r="E145" s="26" t="s">
        <v>142</v>
      </c>
      <c r="F145" s="26"/>
      <c r="H145" s="242">
        <f>+G145*D145*F145</f>
        <v>0</v>
      </c>
      <c r="I145" s="28"/>
    </row>
    <row r="146" spans="2:9">
      <c r="B146" s="25"/>
      <c r="C146" s="25" t="s">
        <v>371</v>
      </c>
      <c r="D146" s="14"/>
      <c r="E146" s="26" t="s">
        <v>142</v>
      </c>
      <c r="F146" s="26"/>
      <c r="H146" s="242">
        <f t="shared" ref="H146:H156" si="10">+G146*D146*F146</f>
        <v>0</v>
      </c>
      <c r="I146" s="28"/>
    </row>
    <row r="147" spans="2:9">
      <c r="B147" s="25"/>
      <c r="C147" s="25" t="s">
        <v>372</v>
      </c>
      <c r="D147" s="14"/>
      <c r="E147" s="26" t="s">
        <v>142</v>
      </c>
      <c r="F147" s="26"/>
      <c r="H147" s="242">
        <f t="shared" si="10"/>
        <v>0</v>
      </c>
      <c r="I147" s="28"/>
    </row>
    <row r="148" spans="2:9">
      <c r="B148" s="25"/>
      <c r="C148" s="25" t="s">
        <v>373</v>
      </c>
      <c r="D148" s="14"/>
      <c r="E148" s="26" t="s">
        <v>142</v>
      </c>
      <c r="F148" s="26"/>
      <c r="H148" s="242">
        <f t="shared" si="10"/>
        <v>0</v>
      </c>
      <c r="I148" s="28"/>
    </row>
    <row r="149" spans="2:9">
      <c r="B149" s="25"/>
      <c r="C149" s="25" t="s">
        <v>369</v>
      </c>
      <c r="D149" s="14"/>
      <c r="E149" s="26" t="s">
        <v>142</v>
      </c>
      <c r="F149" s="26"/>
      <c r="H149" s="242">
        <f t="shared" si="10"/>
        <v>0</v>
      </c>
      <c r="I149" s="28"/>
    </row>
    <row r="150" spans="2:9">
      <c r="B150" s="25"/>
      <c r="C150" s="25" t="s">
        <v>370</v>
      </c>
      <c r="D150" s="14"/>
      <c r="E150" s="26" t="s">
        <v>142</v>
      </c>
      <c r="F150" s="26"/>
      <c r="H150" s="242">
        <f t="shared" si="10"/>
        <v>0</v>
      </c>
      <c r="I150" s="28"/>
    </row>
    <row r="151" spans="2:9">
      <c r="B151" s="25"/>
      <c r="C151" s="25"/>
      <c r="D151" s="14"/>
      <c r="E151" s="26" t="s">
        <v>142</v>
      </c>
      <c r="F151" s="26"/>
      <c r="H151" s="242">
        <f t="shared" si="10"/>
        <v>0</v>
      </c>
      <c r="I151" s="28"/>
    </row>
    <row r="152" spans="2:9">
      <c r="B152" s="25"/>
      <c r="C152" s="25"/>
      <c r="D152" s="14"/>
      <c r="E152" s="26" t="s">
        <v>142</v>
      </c>
      <c r="F152" s="26"/>
      <c r="H152" s="242">
        <f t="shared" si="10"/>
        <v>0</v>
      </c>
      <c r="I152" s="28"/>
    </row>
    <row r="153" spans="2:9">
      <c r="B153" s="25"/>
      <c r="C153" s="25"/>
      <c r="D153" s="14"/>
      <c r="E153" s="26" t="s">
        <v>142</v>
      </c>
      <c r="F153" s="26"/>
      <c r="H153" s="242">
        <f t="shared" si="10"/>
        <v>0</v>
      </c>
      <c r="I153" s="28"/>
    </row>
    <row r="154" spans="2:9">
      <c r="B154" s="25"/>
      <c r="C154" s="25"/>
      <c r="D154" s="14"/>
      <c r="E154" s="26" t="s">
        <v>142</v>
      </c>
      <c r="F154" s="26"/>
      <c r="H154" s="242">
        <f t="shared" si="10"/>
        <v>0</v>
      </c>
      <c r="I154" s="28"/>
    </row>
    <row r="155" spans="2:9">
      <c r="B155" s="25"/>
      <c r="C155" s="25"/>
      <c r="D155" s="14"/>
      <c r="E155" s="26" t="s">
        <v>142</v>
      </c>
      <c r="F155" s="26"/>
      <c r="H155" s="242">
        <f t="shared" si="10"/>
        <v>0</v>
      </c>
      <c r="I155" s="28"/>
    </row>
    <row r="156" spans="2:9">
      <c r="B156" s="25"/>
      <c r="C156" s="25"/>
      <c r="D156" s="14"/>
      <c r="E156" s="26" t="s">
        <v>142</v>
      </c>
      <c r="F156" s="26"/>
      <c r="G156" s="106"/>
      <c r="H156" s="242">
        <f t="shared" si="10"/>
        <v>0</v>
      </c>
      <c r="I156" s="28"/>
    </row>
    <row r="157" spans="2:9">
      <c r="B157" s="25"/>
      <c r="C157" s="25"/>
      <c r="D157" s="14"/>
      <c r="E157" s="26"/>
      <c r="F157" s="26"/>
      <c r="G157" s="106"/>
      <c r="H157" s="242"/>
      <c r="I157" s="28"/>
    </row>
    <row r="158" spans="2:9">
      <c r="B158" s="49"/>
      <c r="C158" s="69" t="s">
        <v>67</v>
      </c>
      <c r="D158" s="31"/>
      <c r="E158" s="30"/>
      <c r="F158" s="30"/>
      <c r="G158" s="108"/>
      <c r="H158" s="239">
        <f>SUM(H144:H157)</f>
        <v>0</v>
      </c>
      <c r="I158" s="121">
        <f>SUM(H158)</f>
        <v>0</v>
      </c>
    </row>
    <row r="159" spans="2:9">
      <c r="B159" s="68" t="s">
        <v>68</v>
      </c>
      <c r="C159" s="68" t="s">
        <v>69</v>
      </c>
      <c r="D159" s="14"/>
      <c r="E159" s="26"/>
      <c r="F159" s="14"/>
      <c r="G159" s="98"/>
      <c r="H159" s="243"/>
      <c r="I159" s="28"/>
    </row>
    <row r="160" spans="2:9">
      <c r="B160" s="25"/>
      <c r="C160" s="25" t="s">
        <v>70</v>
      </c>
      <c r="D160" s="14"/>
      <c r="E160" s="26" t="s">
        <v>142</v>
      </c>
      <c r="F160" s="14"/>
      <c r="G160" s="98"/>
      <c r="H160" s="242">
        <f>+G160*D160*F160</f>
        <v>0</v>
      </c>
      <c r="I160" s="28"/>
    </row>
    <row r="161" spans="2:9">
      <c r="B161" s="25"/>
      <c r="C161" s="25" t="s">
        <v>71</v>
      </c>
      <c r="D161" s="14"/>
      <c r="E161" s="26" t="s">
        <v>142</v>
      </c>
      <c r="F161" s="14"/>
      <c r="G161" s="98"/>
      <c r="H161" s="242">
        <f t="shared" ref="H161:H166" si="11">+G161*D161*F161</f>
        <v>0</v>
      </c>
      <c r="I161" s="28"/>
    </row>
    <row r="162" spans="2:9">
      <c r="B162" s="25"/>
      <c r="C162" s="25" t="s">
        <v>72</v>
      </c>
      <c r="D162" s="14"/>
      <c r="E162" s="26" t="s">
        <v>142</v>
      </c>
      <c r="F162" s="14"/>
      <c r="G162" s="98"/>
      <c r="H162" s="242">
        <f t="shared" si="11"/>
        <v>0</v>
      </c>
      <c r="I162" s="28"/>
    </row>
    <row r="163" spans="2:9">
      <c r="B163" s="25"/>
      <c r="C163" s="25" t="s">
        <v>73</v>
      </c>
      <c r="D163" s="14"/>
      <c r="E163" s="26" t="s">
        <v>142</v>
      </c>
      <c r="F163" s="14"/>
      <c r="G163" s="98"/>
      <c r="H163" s="242">
        <f t="shared" si="11"/>
        <v>0</v>
      </c>
      <c r="I163" s="28"/>
    </row>
    <row r="164" spans="2:9">
      <c r="B164" s="25"/>
      <c r="C164" s="25" t="s">
        <v>74</v>
      </c>
      <c r="D164" s="14"/>
      <c r="E164" s="26" t="s">
        <v>142</v>
      </c>
      <c r="F164" s="14"/>
      <c r="G164" s="98"/>
      <c r="H164" s="242">
        <f t="shared" si="11"/>
        <v>0</v>
      </c>
      <c r="I164" s="28"/>
    </row>
    <row r="165" spans="2:9">
      <c r="B165" s="25"/>
      <c r="C165" s="25" t="s">
        <v>75</v>
      </c>
      <c r="D165" s="14"/>
      <c r="E165" s="26" t="s">
        <v>142</v>
      </c>
      <c r="F165" s="14"/>
      <c r="G165" s="98"/>
      <c r="H165" s="242">
        <f t="shared" si="11"/>
        <v>0</v>
      </c>
      <c r="I165" s="28"/>
    </row>
    <row r="166" spans="2:9">
      <c r="B166" s="25"/>
      <c r="C166" s="25" t="s">
        <v>76</v>
      </c>
      <c r="D166" s="14"/>
      <c r="E166" s="26" t="s">
        <v>142</v>
      </c>
      <c r="F166" s="14"/>
      <c r="G166" s="98"/>
      <c r="H166" s="242">
        <f t="shared" si="11"/>
        <v>0</v>
      </c>
      <c r="I166" s="28"/>
    </row>
    <row r="167" spans="2:9">
      <c r="B167" s="25"/>
      <c r="C167" s="25"/>
      <c r="D167" s="14"/>
      <c r="E167" s="26"/>
      <c r="F167" s="14"/>
      <c r="G167" s="98"/>
      <c r="H167" s="242"/>
      <c r="I167" s="28"/>
    </row>
    <row r="168" spans="2:9">
      <c r="B168" s="29"/>
      <c r="C168" s="69" t="s">
        <v>77</v>
      </c>
      <c r="D168" s="31"/>
      <c r="E168" s="30"/>
      <c r="F168" s="31"/>
      <c r="G168" s="100"/>
      <c r="H168" s="239">
        <f>SUM(H159:H167)</f>
        <v>0</v>
      </c>
      <c r="I168" s="121">
        <f>SUM(H168)</f>
        <v>0</v>
      </c>
    </row>
    <row r="169" spans="2:9">
      <c r="B169" s="78" t="s">
        <v>58</v>
      </c>
      <c r="C169" s="79" t="s">
        <v>532</v>
      </c>
      <c r="D169" s="80"/>
      <c r="E169" s="80"/>
      <c r="F169" s="80"/>
      <c r="G169" s="96"/>
      <c r="H169" s="240">
        <f>SUM(H120,H143,H158,H168)</f>
        <v>0</v>
      </c>
      <c r="I169" s="153"/>
    </row>
    <row r="170" spans="2:9">
      <c r="B170" s="16"/>
      <c r="I170" s="33"/>
    </row>
    <row r="171" spans="2:9">
      <c r="B171" s="50" t="s">
        <v>78</v>
      </c>
      <c r="C171" s="51" t="s">
        <v>79</v>
      </c>
      <c r="D171" s="18"/>
      <c r="E171" s="19"/>
      <c r="F171" s="18"/>
      <c r="G171" s="110"/>
      <c r="H171" s="157"/>
      <c r="I171" s="36"/>
    </row>
    <row r="172" spans="2:9">
      <c r="B172" s="61" t="s">
        <v>80</v>
      </c>
      <c r="C172" s="61" t="s">
        <v>81</v>
      </c>
      <c r="D172" s="23"/>
      <c r="E172" s="22"/>
      <c r="F172" s="23"/>
      <c r="G172" s="97"/>
      <c r="H172" s="158"/>
      <c r="I172" s="24"/>
    </row>
    <row r="173" spans="2:9">
      <c r="B173" s="25"/>
      <c r="C173" s="25" t="s">
        <v>82</v>
      </c>
      <c r="D173" s="14"/>
      <c r="E173" s="26"/>
      <c r="F173" s="14"/>
      <c r="G173" s="98"/>
      <c r="H173" s="159"/>
      <c r="I173" s="28"/>
    </row>
    <row r="174" spans="2:9">
      <c r="B174" s="25"/>
      <c r="C174" s="25" t="s">
        <v>83</v>
      </c>
      <c r="D174" s="14"/>
      <c r="E174" s="26" t="s">
        <v>355</v>
      </c>
      <c r="F174" s="14"/>
      <c r="G174" s="98"/>
      <c r="H174" s="247">
        <f>+G174*D174*F174</f>
        <v>0</v>
      </c>
      <c r="I174" s="243"/>
    </row>
    <row r="175" spans="2:9">
      <c r="B175" s="25"/>
      <c r="C175" s="25" t="s">
        <v>40</v>
      </c>
      <c r="D175" s="14"/>
      <c r="E175" s="26" t="s">
        <v>355</v>
      </c>
      <c r="F175" s="14"/>
      <c r="G175" s="98"/>
      <c r="H175" s="247">
        <f>+G175*D175*F175</f>
        <v>0</v>
      </c>
      <c r="I175" s="243"/>
    </row>
    <row r="176" spans="2:9">
      <c r="B176" s="25"/>
      <c r="C176" s="25" t="s">
        <v>84</v>
      </c>
      <c r="D176" s="14"/>
      <c r="E176" s="26" t="s">
        <v>142</v>
      </c>
      <c r="F176" s="14"/>
      <c r="G176" s="98"/>
      <c r="H176" s="248">
        <f>+G176*D176*F176</f>
        <v>0</v>
      </c>
      <c r="I176" s="243"/>
    </row>
    <row r="177" spans="2:9">
      <c r="B177" s="25"/>
      <c r="C177" s="25"/>
      <c r="D177" s="14"/>
      <c r="E177" s="26"/>
      <c r="F177" s="14"/>
      <c r="G177" s="98"/>
      <c r="H177" s="249">
        <f>SUM(H173:H176)</f>
        <v>0</v>
      </c>
      <c r="I177" s="243"/>
    </row>
    <row r="178" spans="2:9">
      <c r="B178" s="25"/>
      <c r="C178" s="25" t="s">
        <v>85</v>
      </c>
      <c r="D178" s="14"/>
      <c r="E178" s="26"/>
      <c r="F178" s="14"/>
      <c r="G178" s="98"/>
      <c r="H178" s="250"/>
      <c r="I178" s="243"/>
    </row>
    <row r="179" spans="2:9">
      <c r="B179" s="25"/>
      <c r="C179" s="25" t="s">
        <v>83</v>
      </c>
      <c r="D179" s="14"/>
      <c r="E179" s="26" t="s">
        <v>355</v>
      </c>
      <c r="F179" s="14"/>
      <c r="G179" s="98"/>
      <c r="H179" s="251">
        <f>+G179*D179*F179</f>
        <v>0</v>
      </c>
      <c r="I179" s="243"/>
    </row>
    <row r="180" spans="2:9">
      <c r="B180" s="25"/>
      <c r="C180" s="25" t="s">
        <v>40</v>
      </c>
      <c r="D180" s="14"/>
      <c r="E180" s="26" t="s">
        <v>355</v>
      </c>
      <c r="F180" s="14"/>
      <c r="G180" s="98"/>
      <c r="H180" s="251">
        <f>+G180*D180*F180</f>
        <v>0</v>
      </c>
      <c r="I180" s="243"/>
    </row>
    <row r="181" spans="2:9">
      <c r="B181" s="25"/>
      <c r="C181" s="25" t="s">
        <v>84</v>
      </c>
      <c r="D181" s="14"/>
      <c r="E181" s="26" t="s">
        <v>142</v>
      </c>
      <c r="F181" s="14"/>
      <c r="G181" s="98"/>
      <c r="H181" s="251">
        <f>+G181*D181*F181</f>
        <v>0</v>
      </c>
      <c r="I181" s="243"/>
    </row>
    <row r="182" spans="2:9">
      <c r="B182" s="25"/>
      <c r="C182" s="25"/>
      <c r="D182" s="14"/>
      <c r="E182" s="26"/>
      <c r="F182" s="14"/>
      <c r="G182" s="98"/>
      <c r="H182" s="249">
        <f>SUM(H178:H181)</f>
        <v>0</v>
      </c>
      <c r="I182" s="243"/>
    </row>
    <row r="183" spans="2:9">
      <c r="B183" s="25"/>
      <c r="C183" s="25" t="s">
        <v>86</v>
      </c>
      <c r="D183" s="14"/>
      <c r="E183" s="26"/>
      <c r="F183" s="14"/>
      <c r="G183" s="98"/>
      <c r="H183" s="250"/>
      <c r="I183" s="243"/>
    </row>
    <row r="184" spans="2:9">
      <c r="B184" s="25"/>
      <c r="C184" s="25" t="s">
        <v>83</v>
      </c>
      <c r="D184" s="14"/>
      <c r="E184" s="26" t="s">
        <v>355</v>
      </c>
      <c r="F184" s="14"/>
      <c r="G184" s="98"/>
      <c r="H184" s="251">
        <f>+G184*D184*F184</f>
        <v>0</v>
      </c>
      <c r="I184" s="243"/>
    </row>
    <row r="185" spans="2:9">
      <c r="B185" s="25"/>
      <c r="C185" s="25" t="s">
        <v>40</v>
      </c>
      <c r="D185" s="14"/>
      <c r="E185" s="26" t="s">
        <v>355</v>
      </c>
      <c r="F185" s="14"/>
      <c r="G185" s="98"/>
      <c r="H185" s="251">
        <f>+G185*D185*F185</f>
        <v>0</v>
      </c>
      <c r="I185" s="243"/>
    </row>
    <row r="186" spans="2:9">
      <c r="B186" s="25"/>
      <c r="C186" s="25" t="s">
        <v>84</v>
      </c>
      <c r="D186" s="14"/>
      <c r="E186" s="26" t="s">
        <v>142</v>
      </c>
      <c r="F186" s="14"/>
      <c r="G186" s="98"/>
      <c r="H186" s="251">
        <f>+G186*D186*F186</f>
        <v>0</v>
      </c>
      <c r="I186" s="243"/>
    </row>
    <row r="187" spans="2:9">
      <c r="B187" s="25"/>
      <c r="C187" s="25"/>
      <c r="D187" s="14"/>
      <c r="E187" s="26"/>
      <c r="F187" s="14"/>
      <c r="G187" s="98"/>
      <c r="H187" s="249">
        <f>SUM(H183:H186)</f>
        <v>0</v>
      </c>
      <c r="I187" s="243"/>
    </row>
    <row r="188" spans="2:9">
      <c r="B188" s="25"/>
      <c r="C188" s="25" t="s">
        <v>87</v>
      </c>
      <c r="D188" s="14"/>
      <c r="E188" s="26"/>
      <c r="F188" s="14"/>
      <c r="G188" s="98"/>
      <c r="H188" s="250"/>
      <c r="I188" s="243"/>
    </row>
    <row r="189" spans="2:9">
      <c r="B189" s="25"/>
      <c r="C189" s="25" t="s">
        <v>83</v>
      </c>
      <c r="D189" s="14"/>
      <c r="E189" s="26" t="s">
        <v>355</v>
      </c>
      <c r="F189" s="14"/>
      <c r="G189" s="98"/>
      <c r="H189" s="251">
        <f>+G189*D189*F189</f>
        <v>0</v>
      </c>
      <c r="I189" s="243"/>
    </row>
    <row r="190" spans="2:9">
      <c r="B190" s="25"/>
      <c r="C190" s="25" t="s">
        <v>40</v>
      </c>
      <c r="D190" s="14"/>
      <c r="E190" s="26" t="s">
        <v>355</v>
      </c>
      <c r="F190" s="14"/>
      <c r="G190" s="98"/>
      <c r="H190" s="251">
        <f>+G190*D190*F190</f>
        <v>0</v>
      </c>
      <c r="I190" s="243"/>
    </row>
    <row r="191" spans="2:9">
      <c r="B191" s="25"/>
      <c r="C191" s="25" t="s">
        <v>84</v>
      </c>
      <c r="D191" s="14"/>
      <c r="E191" s="26" t="s">
        <v>142</v>
      </c>
      <c r="F191" s="14"/>
      <c r="G191" s="98"/>
      <c r="H191" s="251">
        <f>+G191*D191*F191</f>
        <v>0</v>
      </c>
      <c r="I191" s="243"/>
    </row>
    <row r="192" spans="2:9">
      <c r="B192" s="25"/>
      <c r="C192" s="25"/>
      <c r="D192" s="14"/>
      <c r="E192" s="26"/>
      <c r="F192" s="14"/>
      <c r="G192" s="98"/>
      <c r="H192" s="249">
        <f>SUM(H188:H191)</f>
        <v>0</v>
      </c>
      <c r="I192" s="243"/>
    </row>
    <row r="193" spans="2:9">
      <c r="B193" s="25"/>
      <c r="C193" s="25" t="s">
        <v>87</v>
      </c>
      <c r="D193" s="14"/>
      <c r="E193" s="26"/>
      <c r="F193" s="14"/>
      <c r="G193" s="98"/>
      <c r="H193" s="250"/>
      <c r="I193" s="243"/>
    </row>
    <row r="194" spans="2:9">
      <c r="B194" s="25"/>
      <c r="C194" s="25" t="s">
        <v>83</v>
      </c>
      <c r="D194" s="14"/>
      <c r="E194" s="26" t="s">
        <v>355</v>
      </c>
      <c r="F194" s="14"/>
      <c r="G194" s="98"/>
      <c r="H194" s="251">
        <f>+G194*D194*F194</f>
        <v>0</v>
      </c>
      <c r="I194" s="243"/>
    </row>
    <row r="195" spans="2:9">
      <c r="B195" s="25"/>
      <c r="C195" s="25" t="s">
        <v>40</v>
      </c>
      <c r="D195" s="14"/>
      <c r="E195" s="26" t="s">
        <v>355</v>
      </c>
      <c r="F195" s="14"/>
      <c r="G195" s="98"/>
      <c r="H195" s="251">
        <f>+G195*D195*F195</f>
        <v>0</v>
      </c>
      <c r="I195" s="243"/>
    </row>
    <row r="196" spans="2:9">
      <c r="B196" s="25"/>
      <c r="C196" s="25" t="s">
        <v>84</v>
      </c>
      <c r="D196" s="14"/>
      <c r="E196" s="26" t="s">
        <v>142</v>
      </c>
      <c r="F196" s="14"/>
      <c r="G196" s="98"/>
      <c r="H196" s="251">
        <f>+G196*D196*F196</f>
        <v>0</v>
      </c>
      <c r="I196" s="243"/>
    </row>
    <row r="197" spans="2:9">
      <c r="B197" s="25"/>
      <c r="C197" s="25"/>
      <c r="D197" s="14"/>
      <c r="E197" s="26"/>
      <c r="F197" s="14"/>
      <c r="G197" s="98"/>
      <c r="H197" s="249">
        <f>SUM(H193:H196)</f>
        <v>0</v>
      </c>
      <c r="I197" s="243"/>
    </row>
    <row r="198" spans="2:9">
      <c r="B198" s="25"/>
      <c r="C198" s="25" t="s">
        <v>88</v>
      </c>
      <c r="D198" s="14"/>
      <c r="E198" s="26"/>
      <c r="F198" s="14"/>
      <c r="G198" s="98"/>
      <c r="H198" s="250"/>
      <c r="I198" s="243"/>
    </row>
    <row r="199" spans="2:9">
      <c r="B199" s="25"/>
      <c r="C199" s="25" t="s">
        <v>83</v>
      </c>
      <c r="D199" s="14"/>
      <c r="E199" s="26" t="s">
        <v>355</v>
      </c>
      <c r="F199" s="14"/>
      <c r="G199" s="98"/>
      <c r="H199" s="251">
        <f>+G199*D199*F199</f>
        <v>0</v>
      </c>
      <c r="I199" s="243"/>
    </row>
    <row r="200" spans="2:9">
      <c r="B200" s="25"/>
      <c r="C200" s="25" t="s">
        <v>40</v>
      </c>
      <c r="D200" s="14"/>
      <c r="E200" s="26" t="s">
        <v>355</v>
      </c>
      <c r="F200" s="14"/>
      <c r="G200" s="98"/>
      <c r="H200" s="251">
        <f>+G200*D200*F200</f>
        <v>0</v>
      </c>
      <c r="I200" s="243"/>
    </row>
    <row r="201" spans="2:9">
      <c r="B201" s="25"/>
      <c r="C201" s="25" t="s">
        <v>84</v>
      </c>
      <c r="D201" s="14"/>
      <c r="E201" s="26" t="s">
        <v>142</v>
      </c>
      <c r="F201" s="14"/>
      <c r="G201" s="98"/>
      <c r="H201" s="251">
        <f>+G201*D201*F201</f>
        <v>0</v>
      </c>
      <c r="I201" s="243"/>
    </row>
    <row r="202" spans="2:9">
      <c r="B202" s="25"/>
      <c r="C202" s="25"/>
      <c r="D202" s="14"/>
      <c r="E202" s="26"/>
      <c r="F202" s="14"/>
      <c r="G202" s="98"/>
      <c r="H202" s="249">
        <f>SUM(H198:H201)</f>
        <v>0</v>
      </c>
      <c r="I202" s="243"/>
    </row>
    <row r="203" spans="2:9">
      <c r="B203" s="25"/>
      <c r="C203" s="25" t="s">
        <v>89</v>
      </c>
      <c r="D203" s="14"/>
      <c r="E203" s="26"/>
      <c r="F203" s="14"/>
      <c r="G203" s="98"/>
      <c r="H203" s="250"/>
      <c r="I203" s="243"/>
    </row>
    <row r="204" spans="2:9">
      <c r="B204" s="25"/>
      <c r="C204" s="25" t="s">
        <v>83</v>
      </c>
      <c r="D204" s="14"/>
      <c r="E204" s="26" t="s">
        <v>355</v>
      </c>
      <c r="F204" s="14"/>
      <c r="G204" s="98"/>
      <c r="H204" s="251">
        <f>+G204*D204*F204</f>
        <v>0</v>
      </c>
      <c r="I204" s="243"/>
    </row>
    <row r="205" spans="2:9">
      <c r="B205" s="25"/>
      <c r="C205" s="25" t="s">
        <v>40</v>
      </c>
      <c r="D205" s="14"/>
      <c r="E205" s="26" t="s">
        <v>355</v>
      </c>
      <c r="F205" s="14"/>
      <c r="G205" s="98"/>
      <c r="H205" s="251">
        <f>+G205*D205*F205</f>
        <v>0</v>
      </c>
      <c r="I205" s="243"/>
    </row>
    <row r="206" spans="2:9">
      <c r="B206" s="25"/>
      <c r="C206" s="25" t="s">
        <v>84</v>
      </c>
      <c r="D206" s="14"/>
      <c r="E206" s="26" t="s">
        <v>142</v>
      </c>
      <c r="F206" s="14"/>
      <c r="G206" s="98"/>
      <c r="H206" s="251">
        <f>+G206*D206*F206</f>
        <v>0</v>
      </c>
      <c r="I206" s="243"/>
    </row>
    <row r="207" spans="2:9">
      <c r="B207" s="25"/>
      <c r="C207" s="25"/>
      <c r="D207" s="14"/>
      <c r="E207" s="26"/>
      <c r="F207" s="14"/>
      <c r="G207" s="98"/>
      <c r="H207" s="249">
        <f>SUM(H203:H206)</f>
        <v>0</v>
      </c>
      <c r="I207" s="243"/>
    </row>
    <row r="208" spans="2:9">
      <c r="B208" s="25"/>
      <c r="C208" s="25" t="s">
        <v>90</v>
      </c>
      <c r="D208" s="14"/>
      <c r="E208" s="26"/>
      <c r="F208" s="14"/>
      <c r="G208" s="98"/>
      <c r="H208" s="250"/>
      <c r="I208" s="243"/>
    </row>
    <row r="209" spans="2:9">
      <c r="B209" s="25"/>
      <c r="C209" s="25" t="s">
        <v>83</v>
      </c>
      <c r="D209" s="14"/>
      <c r="E209" s="26" t="s">
        <v>355</v>
      </c>
      <c r="F209" s="14"/>
      <c r="G209" s="98"/>
      <c r="H209" s="251">
        <f>+G209*D209*F209</f>
        <v>0</v>
      </c>
      <c r="I209" s="243"/>
    </row>
    <row r="210" spans="2:9">
      <c r="B210" s="25"/>
      <c r="C210" s="25" t="s">
        <v>40</v>
      </c>
      <c r="D210" s="14"/>
      <c r="E210" s="26" t="s">
        <v>355</v>
      </c>
      <c r="F210" s="14"/>
      <c r="G210" s="98"/>
      <c r="H210" s="251">
        <f>+G210*D210*F210</f>
        <v>0</v>
      </c>
      <c r="I210" s="243"/>
    </row>
    <row r="211" spans="2:9">
      <c r="B211" s="25"/>
      <c r="C211" s="25" t="s">
        <v>84</v>
      </c>
      <c r="D211" s="14"/>
      <c r="E211" s="26" t="s">
        <v>142</v>
      </c>
      <c r="F211" s="14"/>
      <c r="G211" s="98"/>
      <c r="H211" s="251">
        <f>+G211*D211*F211</f>
        <v>0</v>
      </c>
      <c r="I211" s="243"/>
    </row>
    <row r="212" spans="2:9">
      <c r="B212" s="25"/>
      <c r="C212" s="25"/>
      <c r="D212" s="14"/>
      <c r="E212" s="26"/>
      <c r="F212" s="14"/>
      <c r="G212" s="98"/>
      <c r="H212" s="249">
        <f>SUM(H208:H211)</f>
        <v>0</v>
      </c>
      <c r="I212" s="243"/>
    </row>
    <row r="213" spans="2:9">
      <c r="B213" s="17"/>
      <c r="C213" s="70" t="s">
        <v>91</v>
      </c>
      <c r="D213" s="51"/>
      <c r="E213" s="52"/>
      <c r="F213" s="51"/>
      <c r="G213" s="111"/>
      <c r="H213" s="252">
        <f>SUM(H177,H182,H187,H192,H197,H202,H207,H212)</f>
        <v>0</v>
      </c>
      <c r="I213" s="240">
        <f>SUM(H213)</f>
        <v>0</v>
      </c>
    </row>
    <row r="214" spans="2:9">
      <c r="B214" s="20" t="s">
        <v>92</v>
      </c>
      <c r="C214" s="20" t="s">
        <v>93</v>
      </c>
      <c r="D214" s="23"/>
      <c r="E214" s="22"/>
      <c r="F214" s="23"/>
      <c r="G214" s="97"/>
      <c r="H214" s="244"/>
      <c r="I214" s="253"/>
    </row>
    <row r="215" spans="2:9">
      <c r="B215" s="25"/>
      <c r="C215" s="25" t="s">
        <v>94</v>
      </c>
      <c r="D215" s="14"/>
      <c r="E215" s="26"/>
      <c r="F215" s="14"/>
      <c r="G215" s="98"/>
      <c r="H215" s="243"/>
      <c r="I215" s="254"/>
    </row>
    <row r="216" spans="2:9">
      <c r="B216" s="25"/>
      <c r="C216" s="25" t="s">
        <v>83</v>
      </c>
      <c r="D216" s="14"/>
      <c r="E216" s="26" t="s">
        <v>355</v>
      </c>
      <c r="F216" s="14"/>
      <c r="G216" s="98"/>
      <c r="H216" s="255">
        <f>+G216*D216*F216</f>
        <v>0</v>
      </c>
      <c r="I216" s="254"/>
    </row>
    <row r="217" spans="2:9">
      <c r="B217" s="25"/>
      <c r="C217" s="25" t="s">
        <v>40</v>
      </c>
      <c r="D217" s="14"/>
      <c r="E217" s="26" t="s">
        <v>355</v>
      </c>
      <c r="F217" s="14"/>
      <c r="G217" s="98"/>
      <c r="H217" s="255">
        <f>+G217*D217*F217</f>
        <v>0</v>
      </c>
      <c r="I217" s="254"/>
    </row>
    <row r="218" spans="2:9">
      <c r="B218" s="25"/>
      <c r="C218" s="25" t="s">
        <v>84</v>
      </c>
      <c r="D218" s="14"/>
      <c r="E218" s="26" t="s">
        <v>142</v>
      </c>
      <c r="F218" s="14"/>
      <c r="G218" s="98"/>
      <c r="H218" s="256">
        <f>+G218*D218*F218</f>
        <v>0</v>
      </c>
      <c r="I218" s="254"/>
    </row>
    <row r="219" spans="2:9">
      <c r="B219" s="25"/>
      <c r="C219" s="25"/>
      <c r="D219" s="14"/>
      <c r="E219" s="26"/>
      <c r="F219" s="14"/>
      <c r="G219" s="98"/>
      <c r="H219" s="257">
        <f>SUM(H215:H218)</f>
        <v>0</v>
      </c>
      <c r="I219" s="243"/>
    </row>
    <row r="220" spans="2:9">
      <c r="B220" s="25"/>
      <c r="C220" s="25" t="s">
        <v>95</v>
      </c>
      <c r="D220" s="14"/>
      <c r="E220" s="26"/>
      <c r="F220" s="14"/>
      <c r="G220" s="98"/>
      <c r="H220" s="250"/>
      <c r="I220" s="243"/>
    </row>
    <row r="221" spans="2:9">
      <c r="B221" s="25"/>
      <c r="C221" s="25" t="s">
        <v>83</v>
      </c>
      <c r="D221" s="14"/>
      <c r="E221" s="26" t="s">
        <v>355</v>
      </c>
      <c r="F221" s="14"/>
      <c r="G221" s="98"/>
      <c r="H221" s="251">
        <f>+G221*D221*F221</f>
        <v>0</v>
      </c>
      <c r="I221" s="243"/>
    </row>
    <row r="222" spans="2:9">
      <c r="B222" s="25"/>
      <c r="C222" s="25" t="s">
        <v>40</v>
      </c>
      <c r="D222" s="14"/>
      <c r="E222" s="26" t="s">
        <v>355</v>
      </c>
      <c r="F222" s="14"/>
      <c r="G222" s="98"/>
      <c r="H222" s="251">
        <f>+G222*D222*F222</f>
        <v>0</v>
      </c>
      <c r="I222" s="243"/>
    </row>
    <row r="223" spans="2:9">
      <c r="B223" s="25"/>
      <c r="C223" s="25" t="s">
        <v>84</v>
      </c>
      <c r="D223" s="14"/>
      <c r="E223" s="26" t="s">
        <v>142</v>
      </c>
      <c r="F223" s="14"/>
      <c r="G223" s="98"/>
      <c r="H223" s="251">
        <f>+G223*D223*F223</f>
        <v>0</v>
      </c>
      <c r="I223" s="243"/>
    </row>
    <row r="224" spans="2:9">
      <c r="B224" s="25"/>
      <c r="C224" s="25"/>
      <c r="D224" s="14"/>
      <c r="E224" s="26"/>
      <c r="F224" s="14"/>
      <c r="G224" s="98"/>
      <c r="H224" s="249">
        <f>SUM(H220:H223)</f>
        <v>0</v>
      </c>
      <c r="I224" s="243"/>
    </row>
    <row r="225" spans="2:9">
      <c r="B225" s="25"/>
      <c r="C225" s="25" t="s">
        <v>96</v>
      </c>
      <c r="D225" s="14"/>
      <c r="E225" s="26"/>
      <c r="F225" s="14"/>
      <c r="G225" s="98"/>
      <c r="H225" s="258"/>
      <c r="I225" s="243"/>
    </row>
    <row r="226" spans="2:9">
      <c r="B226" s="25"/>
      <c r="C226" s="25" t="s">
        <v>83</v>
      </c>
      <c r="D226" s="14"/>
      <c r="E226" s="26" t="s">
        <v>355</v>
      </c>
      <c r="F226" s="14"/>
      <c r="G226" s="98"/>
      <c r="H226" s="251">
        <f>+G226*D226*F226</f>
        <v>0</v>
      </c>
      <c r="I226" s="243"/>
    </row>
    <row r="227" spans="2:9">
      <c r="B227" s="25"/>
      <c r="C227" s="25" t="s">
        <v>40</v>
      </c>
      <c r="D227" s="14"/>
      <c r="E227" s="26" t="s">
        <v>355</v>
      </c>
      <c r="F227" s="14"/>
      <c r="G227" s="98"/>
      <c r="H227" s="251">
        <f>+G227*D227*F227</f>
        <v>0</v>
      </c>
      <c r="I227" s="243"/>
    </row>
    <row r="228" spans="2:9">
      <c r="B228" s="25"/>
      <c r="C228" s="25"/>
      <c r="D228" s="14"/>
      <c r="E228" s="26"/>
      <c r="F228" s="14"/>
      <c r="G228" s="98"/>
      <c r="H228" s="249">
        <f>SUM(H225:H227)</f>
        <v>0</v>
      </c>
      <c r="I228" s="243"/>
    </row>
    <row r="229" spans="2:9">
      <c r="B229" s="25"/>
      <c r="C229" s="25" t="s">
        <v>97</v>
      </c>
      <c r="D229" s="14"/>
      <c r="E229" s="26"/>
      <c r="F229" s="14"/>
      <c r="G229" s="98"/>
      <c r="H229" s="258"/>
      <c r="I229" s="243"/>
    </row>
    <row r="230" spans="2:9">
      <c r="B230" s="25"/>
      <c r="C230" s="25" t="s">
        <v>40</v>
      </c>
      <c r="D230" s="14"/>
      <c r="E230" s="26" t="s">
        <v>355</v>
      </c>
      <c r="F230" s="14"/>
      <c r="G230" s="98"/>
      <c r="H230" s="251">
        <f>+G230*D230*F230</f>
        <v>0</v>
      </c>
      <c r="I230" s="243"/>
    </row>
    <row r="231" spans="2:9">
      <c r="B231" s="25"/>
      <c r="C231" s="25"/>
      <c r="D231" s="14"/>
      <c r="E231" s="26"/>
      <c r="F231" s="14"/>
      <c r="G231" s="98"/>
      <c r="H231" s="249">
        <f>SUM(H229:H230)</f>
        <v>0</v>
      </c>
      <c r="I231" s="243"/>
    </row>
    <row r="232" spans="2:9">
      <c r="B232" s="50"/>
      <c r="C232" s="70" t="s">
        <v>98</v>
      </c>
      <c r="D232" s="51"/>
      <c r="E232" s="52"/>
      <c r="F232" s="51"/>
      <c r="G232" s="111"/>
      <c r="H232" s="252">
        <f>SUM(H219,H224,H228,H231)</f>
        <v>0</v>
      </c>
      <c r="I232" s="259">
        <f>SUM(H232)</f>
        <v>0</v>
      </c>
    </row>
    <row r="233" spans="2:9">
      <c r="B233" s="61" t="s">
        <v>99</v>
      </c>
      <c r="C233" s="61" t="s">
        <v>443</v>
      </c>
      <c r="D233" s="23"/>
      <c r="E233" s="22"/>
      <c r="F233" s="23"/>
      <c r="G233" s="97"/>
      <c r="H233" s="250"/>
      <c r="I233" s="244"/>
    </row>
    <row r="234" spans="2:9">
      <c r="B234" s="25"/>
      <c r="C234" s="25" t="s">
        <v>444</v>
      </c>
      <c r="D234" s="14"/>
      <c r="E234" s="26"/>
      <c r="F234" s="14"/>
      <c r="G234" s="98"/>
      <c r="H234" s="258"/>
      <c r="I234" s="243"/>
    </row>
    <row r="235" spans="2:9">
      <c r="B235" s="25"/>
      <c r="C235" s="25" t="s">
        <v>445</v>
      </c>
      <c r="D235" s="14"/>
      <c r="E235" s="26" t="s">
        <v>355</v>
      </c>
      <c r="F235" s="14"/>
      <c r="G235" s="98"/>
      <c r="H235" s="251">
        <f>+G235*D235*F235</f>
        <v>0</v>
      </c>
      <c r="I235" s="243"/>
    </row>
    <row r="236" spans="2:9">
      <c r="B236" s="25"/>
      <c r="C236" s="25"/>
      <c r="D236" s="14"/>
      <c r="E236" s="26"/>
      <c r="F236" s="14"/>
      <c r="G236" s="98"/>
      <c r="H236" s="249">
        <f>SUM(H234:H235)</f>
        <v>0</v>
      </c>
      <c r="I236" s="243"/>
    </row>
    <row r="237" spans="2:9">
      <c r="B237" s="25"/>
      <c r="C237" s="25" t="s">
        <v>446</v>
      </c>
      <c r="D237" s="14"/>
      <c r="E237" s="26"/>
      <c r="F237" s="14"/>
      <c r="G237" s="98"/>
      <c r="H237" s="258"/>
      <c r="I237" s="243"/>
    </row>
    <row r="238" spans="2:9">
      <c r="B238" s="25"/>
      <c r="C238" s="25" t="s">
        <v>445</v>
      </c>
      <c r="D238" s="14"/>
      <c r="E238" s="26" t="s">
        <v>355</v>
      </c>
      <c r="F238" s="14"/>
      <c r="G238" s="98"/>
      <c r="H238" s="251">
        <f>+G238*D238*F238</f>
        <v>0</v>
      </c>
      <c r="I238" s="243"/>
    </row>
    <row r="239" spans="2:9">
      <c r="B239" s="25"/>
      <c r="C239" s="25"/>
      <c r="D239" s="14"/>
      <c r="E239" s="26"/>
      <c r="F239" s="14"/>
      <c r="G239" s="98"/>
      <c r="H239" s="249">
        <f>SUM(H237:H238)</f>
        <v>0</v>
      </c>
      <c r="I239" s="243"/>
    </row>
    <row r="240" spans="2:9">
      <c r="B240" s="25"/>
      <c r="C240" s="25" t="s">
        <v>447</v>
      </c>
      <c r="D240" s="14"/>
      <c r="E240" s="26"/>
      <c r="F240" s="14"/>
      <c r="G240" s="98"/>
      <c r="H240" s="258"/>
      <c r="I240" s="243"/>
    </row>
    <row r="241" spans="1:256" customFormat="1" ht="15">
      <c r="A241" s="13"/>
      <c r="B241" s="25"/>
      <c r="C241" s="25" t="s">
        <v>445</v>
      </c>
      <c r="D241" s="14"/>
      <c r="E241" s="26" t="s">
        <v>355</v>
      </c>
      <c r="F241" s="14"/>
      <c r="G241" s="98"/>
      <c r="H241" s="251">
        <f>+G241*D241*F241</f>
        <v>0</v>
      </c>
      <c r="I241" s="24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  <c r="IS241" s="13"/>
      <c r="IT241" s="13"/>
      <c r="IU241" s="13"/>
      <c r="IV241" s="13"/>
    </row>
    <row r="242" spans="1:256">
      <c r="B242" s="25"/>
      <c r="C242" s="25"/>
      <c r="D242" s="14"/>
      <c r="E242" s="26"/>
      <c r="F242" s="14"/>
      <c r="G242" s="98"/>
      <c r="H242" s="250">
        <f>SUM(H240:H241)</f>
        <v>0</v>
      </c>
      <c r="I242" s="243"/>
    </row>
    <row r="243" spans="1:256">
      <c r="B243" s="25"/>
      <c r="C243" s="25" t="s">
        <v>448</v>
      </c>
      <c r="D243" s="14"/>
      <c r="E243" s="26"/>
      <c r="F243" s="14"/>
      <c r="G243" s="98"/>
      <c r="H243" s="250"/>
      <c r="I243" s="243"/>
    </row>
    <row r="244" spans="1:256">
      <c r="B244" s="25"/>
      <c r="C244" s="25" t="s">
        <v>445</v>
      </c>
      <c r="D244" s="14"/>
      <c r="E244" s="26" t="s">
        <v>355</v>
      </c>
      <c r="F244" s="14"/>
      <c r="G244" s="98"/>
      <c r="H244" s="258"/>
      <c r="I244" s="243"/>
    </row>
    <row r="245" spans="1:256">
      <c r="B245" s="25"/>
      <c r="C245" s="25"/>
      <c r="D245" s="14"/>
      <c r="E245" s="26"/>
      <c r="F245" s="14"/>
      <c r="G245" s="98"/>
      <c r="H245" s="249">
        <f>SUM(H243:H244)</f>
        <v>0</v>
      </c>
      <c r="I245" s="243"/>
    </row>
    <row r="246" spans="1:256">
      <c r="B246" s="25"/>
      <c r="C246" s="25" t="s">
        <v>449</v>
      </c>
      <c r="D246" s="14"/>
      <c r="E246" s="26"/>
      <c r="F246" s="14"/>
      <c r="G246" s="98"/>
      <c r="H246" s="250"/>
      <c r="I246" s="243"/>
    </row>
    <row r="247" spans="1:256">
      <c r="B247" s="25"/>
      <c r="C247" s="25" t="s">
        <v>445</v>
      </c>
      <c r="D247" s="14"/>
      <c r="E247" s="26" t="s">
        <v>355</v>
      </c>
      <c r="F247" s="14"/>
      <c r="G247" s="98"/>
      <c r="H247" s="251">
        <f>+G247*D247*F247</f>
        <v>0</v>
      </c>
      <c r="I247" s="243"/>
    </row>
    <row r="248" spans="1:256">
      <c r="B248" s="25"/>
      <c r="C248" s="25"/>
      <c r="D248" s="14"/>
      <c r="E248" s="26"/>
      <c r="F248" s="14"/>
      <c r="G248" s="98"/>
      <c r="H248" s="249">
        <f>SUM(H246:H247)</f>
        <v>0</v>
      </c>
      <c r="I248" s="243"/>
    </row>
    <row r="249" spans="1:256">
      <c r="B249" s="25"/>
      <c r="C249" s="25" t="s">
        <v>450</v>
      </c>
      <c r="D249" s="14"/>
      <c r="E249" s="26"/>
      <c r="F249" s="14"/>
      <c r="G249" s="98"/>
      <c r="H249" s="258"/>
      <c r="I249" s="243"/>
    </row>
    <row r="250" spans="1:256">
      <c r="B250" s="25"/>
      <c r="C250" s="25" t="s">
        <v>445</v>
      </c>
      <c r="D250" s="14"/>
      <c r="E250" s="26" t="s">
        <v>355</v>
      </c>
      <c r="F250" s="14"/>
      <c r="G250" s="98"/>
      <c r="H250" s="251">
        <f>+G250*D250*F250</f>
        <v>0</v>
      </c>
      <c r="I250" s="243"/>
    </row>
    <row r="251" spans="1:256">
      <c r="B251" s="25"/>
      <c r="C251" s="25"/>
      <c r="D251" s="14"/>
      <c r="E251" s="26"/>
      <c r="F251" s="14"/>
      <c r="G251" s="98"/>
      <c r="H251" s="249">
        <f>SUM(H249:H250)</f>
        <v>0</v>
      </c>
      <c r="I251" s="243"/>
    </row>
    <row r="252" spans="1:256">
      <c r="B252" s="25"/>
      <c r="C252" s="25" t="s">
        <v>451</v>
      </c>
      <c r="D252" s="14"/>
      <c r="E252" s="26"/>
      <c r="F252" s="14"/>
      <c r="G252" s="98"/>
      <c r="H252" s="258"/>
      <c r="I252" s="243"/>
    </row>
    <row r="253" spans="1:256">
      <c r="B253" s="25"/>
      <c r="C253" s="25" t="s">
        <v>445</v>
      </c>
      <c r="D253" s="14"/>
      <c r="E253" s="26" t="s">
        <v>355</v>
      </c>
      <c r="F253" s="14"/>
      <c r="G253" s="98"/>
      <c r="H253" s="251">
        <f>+G253*D253*F253</f>
        <v>0</v>
      </c>
      <c r="I253" s="243"/>
    </row>
    <row r="254" spans="1:256">
      <c r="B254" s="25"/>
      <c r="C254" s="25"/>
      <c r="D254" s="14"/>
      <c r="E254" s="26"/>
      <c r="F254" s="14"/>
      <c r="G254" s="98"/>
      <c r="H254" s="249">
        <f>SUM(H252:H253)</f>
        <v>0</v>
      </c>
      <c r="I254" s="243"/>
    </row>
    <row r="255" spans="1:256">
      <c r="B255" s="25"/>
      <c r="C255" s="25" t="s">
        <v>452</v>
      </c>
      <c r="D255" s="14"/>
      <c r="E255" s="26"/>
      <c r="F255" s="14"/>
      <c r="G255" s="98"/>
      <c r="H255" s="258"/>
      <c r="I255" s="243"/>
    </row>
    <row r="256" spans="1:256">
      <c r="B256" s="25"/>
      <c r="C256" s="25" t="s">
        <v>445</v>
      </c>
      <c r="D256" s="14"/>
      <c r="E256" s="26" t="s">
        <v>355</v>
      </c>
      <c r="F256" s="14"/>
      <c r="G256" s="98"/>
      <c r="H256" s="251">
        <f>+G256*D256*F256</f>
        <v>0</v>
      </c>
      <c r="I256" s="243"/>
    </row>
    <row r="257" spans="1:256">
      <c r="B257" s="25"/>
      <c r="C257" s="25"/>
      <c r="D257" s="14"/>
      <c r="E257" s="26"/>
      <c r="F257" s="14"/>
      <c r="G257" s="98"/>
      <c r="H257" s="249">
        <f>SUM(H255:H256)</f>
        <v>0</v>
      </c>
      <c r="I257" s="243"/>
    </row>
    <row r="258" spans="1:256">
      <c r="B258" s="25"/>
      <c r="C258" s="25" t="s">
        <v>453</v>
      </c>
      <c r="D258" s="14"/>
      <c r="E258" s="26"/>
      <c r="F258" s="14"/>
      <c r="G258" s="98"/>
      <c r="H258" s="258"/>
      <c r="I258" s="243"/>
    </row>
    <row r="259" spans="1:256">
      <c r="B259" s="25"/>
      <c r="C259" s="25" t="s">
        <v>445</v>
      </c>
      <c r="D259" s="14"/>
      <c r="E259" s="26" t="s">
        <v>355</v>
      </c>
      <c r="F259" s="14"/>
      <c r="G259" s="98"/>
      <c r="H259" s="251">
        <f>+G259*D259*F259</f>
        <v>0</v>
      </c>
      <c r="I259" s="243"/>
    </row>
    <row r="260" spans="1:256">
      <c r="B260" s="25"/>
      <c r="C260" s="25"/>
      <c r="D260" s="14"/>
      <c r="E260" s="26"/>
      <c r="F260" s="14"/>
      <c r="G260" s="98"/>
      <c r="H260" s="249">
        <f>SUM(H258:H259)</f>
        <v>0</v>
      </c>
      <c r="I260" s="243"/>
    </row>
    <row r="261" spans="1:256">
      <c r="B261" s="25"/>
      <c r="C261" s="25" t="s">
        <v>454</v>
      </c>
      <c r="D261" s="14"/>
      <c r="E261" s="26"/>
      <c r="F261" s="14"/>
      <c r="G261" s="98"/>
      <c r="H261" s="258"/>
      <c r="I261" s="243"/>
    </row>
    <row r="262" spans="1:256">
      <c r="B262" s="25"/>
      <c r="C262" s="25" t="s">
        <v>445</v>
      </c>
      <c r="D262" s="14"/>
      <c r="E262" s="26" t="s">
        <v>355</v>
      </c>
      <c r="F262" s="14"/>
      <c r="G262" s="98"/>
      <c r="H262" s="251">
        <f>+G262*D262*F262</f>
        <v>0</v>
      </c>
      <c r="I262" s="243"/>
    </row>
    <row r="263" spans="1:256">
      <c r="B263" s="25"/>
      <c r="C263" s="25"/>
      <c r="D263" s="14"/>
      <c r="E263" s="26"/>
      <c r="F263" s="14"/>
      <c r="G263" s="98"/>
      <c r="H263" s="249">
        <f>SUM(H261:H262)</f>
        <v>0</v>
      </c>
      <c r="I263" s="243"/>
    </row>
    <row r="264" spans="1:256" customFormat="1" ht="15">
      <c r="A264" s="13"/>
      <c r="B264" s="25"/>
      <c r="C264" s="25" t="s">
        <v>455</v>
      </c>
      <c r="D264" s="14"/>
      <c r="E264" s="26"/>
      <c r="F264" s="14"/>
      <c r="G264" s="98"/>
      <c r="H264" s="258"/>
      <c r="I264" s="24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  <c r="IT264" s="13"/>
      <c r="IU264" s="13"/>
      <c r="IV264" s="13"/>
    </row>
    <row r="265" spans="1:256" customFormat="1" ht="15">
      <c r="A265" s="13"/>
      <c r="B265" s="25"/>
      <c r="C265" s="25" t="s">
        <v>445</v>
      </c>
      <c r="D265" s="14"/>
      <c r="E265" s="26" t="s">
        <v>355</v>
      </c>
      <c r="F265" s="14"/>
      <c r="G265" s="98"/>
      <c r="H265" s="251">
        <f>+G265*D265*F265</f>
        <v>0</v>
      </c>
      <c r="I265" s="24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  <c r="IT265" s="13"/>
      <c r="IU265" s="13"/>
      <c r="IV265" s="13"/>
    </row>
    <row r="266" spans="1:256" customFormat="1" ht="15">
      <c r="A266" s="13"/>
      <c r="B266" s="25"/>
      <c r="C266" s="25"/>
      <c r="D266" s="14"/>
      <c r="E266" s="26"/>
      <c r="F266" s="14"/>
      <c r="G266" s="98"/>
      <c r="H266" s="249">
        <f>SUM(H264:H265)</f>
        <v>0</v>
      </c>
      <c r="I266" s="24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</row>
    <row r="267" spans="1:256" customFormat="1" ht="15">
      <c r="A267" s="13"/>
      <c r="B267" s="25"/>
      <c r="C267" s="25" t="s">
        <v>456</v>
      </c>
      <c r="D267" s="14"/>
      <c r="E267" s="26"/>
      <c r="F267" s="14"/>
      <c r="G267" s="98"/>
      <c r="H267" s="258"/>
      <c r="I267" s="24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  <c r="IT267" s="13"/>
      <c r="IU267" s="13"/>
      <c r="IV267" s="13"/>
    </row>
    <row r="268" spans="1:256" customFormat="1" ht="15">
      <c r="A268" s="13"/>
      <c r="B268" s="25"/>
      <c r="C268" s="25" t="s">
        <v>445</v>
      </c>
      <c r="D268" s="14"/>
      <c r="E268" s="26" t="s">
        <v>355</v>
      </c>
      <c r="F268" s="14"/>
      <c r="G268" s="98"/>
      <c r="H268" s="251">
        <f>+G268*D268*F268</f>
        <v>0</v>
      </c>
      <c r="I268" s="24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  <c r="IT268" s="13"/>
      <c r="IU268" s="13"/>
      <c r="IV268" s="13"/>
    </row>
    <row r="269" spans="1:256" customFormat="1" ht="15">
      <c r="A269" s="13"/>
      <c r="B269" s="25"/>
      <c r="C269" s="25"/>
      <c r="D269" s="14"/>
      <c r="E269" s="26"/>
      <c r="F269" s="14"/>
      <c r="G269" s="98"/>
      <c r="H269" s="249">
        <f>SUM(H267:H268)</f>
        <v>0</v>
      </c>
      <c r="I269" s="24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  <c r="IT269" s="13"/>
      <c r="IU269" s="13"/>
      <c r="IV269" s="13"/>
    </row>
    <row r="270" spans="1:256" customFormat="1" ht="15">
      <c r="A270" s="13"/>
      <c r="B270" s="25"/>
      <c r="C270" s="25" t="s">
        <v>457</v>
      </c>
      <c r="D270" s="14"/>
      <c r="E270" s="26"/>
      <c r="F270" s="14"/>
      <c r="G270" s="98"/>
      <c r="H270" s="258"/>
      <c r="I270" s="24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  <c r="IT270" s="13"/>
      <c r="IU270" s="13"/>
      <c r="IV270" s="13"/>
    </row>
    <row r="271" spans="1:256" customFormat="1" ht="15">
      <c r="A271" s="13"/>
      <c r="B271" s="25"/>
      <c r="C271" s="25" t="s">
        <v>445</v>
      </c>
      <c r="D271" s="14"/>
      <c r="E271" s="26" t="s">
        <v>355</v>
      </c>
      <c r="F271" s="14"/>
      <c r="G271" s="98"/>
      <c r="H271" s="251">
        <f>+G271*D271*F271</f>
        <v>0</v>
      </c>
      <c r="I271" s="24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  <c r="IT271" s="13"/>
      <c r="IU271" s="13"/>
      <c r="IV271" s="13"/>
    </row>
    <row r="272" spans="1:256" customFormat="1" ht="15">
      <c r="A272" s="13"/>
      <c r="B272" s="25"/>
      <c r="C272" s="25"/>
      <c r="D272" s="14"/>
      <c r="E272" s="26"/>
      <c r="F272" s="14"/>
      <c r="G272" s="98"/>
      <c r="H272" s="249">
        <f>SUM(H270:H271)</f>
        <v>0</v>
      </c>
      <c r="I272" s="24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  <c r="IT272" s="13"/>
      <c r="IU272" s="13"/>
      <c r="IV272" s="13"/>
    </row>
    <row r="273" spans="1:256" customFormat="1" ht="15">
      <c r="A273" s="13"/>
      <c r="B273" s="25"/>
      <c r="C273" s="25" t="s">
        <v>458</v>
      </c>
      <c r="D273" s="14"/>
      <c r="E273" s="26"/>
      <c r="F273" s="14"/>
      <c r="G273" s="98"/>
      <c r="H273" s="258"/>
      <c r="I273" s="24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  <c r="IT273" s="13"/>
      <c r="IU273" s="13"/>
      <c r="IV273" s="13"/>
    </row>
    <row r="274" spans="1:256" customFormat="1" ht="15">
      <c r="A274" s="13"/>
      <c r="B274" s="25"/>
      <c r="C274" s="25" t="s">
        <v>445</v>
      </c>
      <c r="D274" s="14"/>
      <c r="E274" s="26" t="s">
        <v>355</v>
      </c>
      <c r="F274" s="14"/>
      <c r="G274" s="98"/>
      <c r="H274" s="251">
        <f>+G274*D274*F274</f>
        <v>0</v>
      </c>
      <c r="I274" s="24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  <c r="IT274" s="13"/>
      <c r="IU274" s="13"/>
      <c r="IV274" s="13"/>
    </row>
    <row r="275" spans="1:256" customFormat="1" ht="15">
      <c r="A275" s="13"/>
      <c r="B275" s="25"/>
      <c r="C275" s="25"/>
      <c r="D275" s="14"/>
      <c r="E275" s="26"/>
      <c r="F275" s="14"/>
      <c r="G275" s="98"/>
      <c r="H275" s="249">
        <f>SUM(H273:H274)</f>
        <v>0</v>
      </c>
      <c r="I275" s="24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  <c r="IT275" s="13"/>
      <c r="IU275" s="13"/>
      <c r="IV275" s="13"/>
    </row>
    <row r="276" spans="1:256" customFormat="1" ht="15">
      <c r="A276" s="13"/>
      <c r="B276" s="25"/>
      <c r="C276" s="25" t="s">
        <v>459</v>
      </c>
      <c r="D276" s="14"/>
      <c r="E276" s="26"/>
      <c r="F276" s="14"/>
      <c r="G276" s="98"/>
      <c r="H276" s="258"/>
      <c r="I276" s="24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  <c r="IT276" s="13"/>
      <c r="IU276" s="13"/>
      <c r="IV276" s="13"/>
    </row>
    <row r="277" spans="1:256" customFormat="1" ht="15">
      <c r="A277" s="13"/>
      <c r="B277" s="25"/>
      <c r="C277" s="25" t="s">
        <v>445</v>
      </c>
      <c r="D277" s="14"/>
      <c r="E277" s="26" t="s">
        <v>355</v>
      </c>
      <c r="F277" s="14"/>
      <c r="G277" s="98"/>
      <c r="H277" s="251">
        <f>+G277*D277*F277</f>
        <v>0</v>
      </c>
      <c r="I277" s="24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  <c r="IT277" s="13"/>
      <c r="IU277" s="13"/>
      <c r="IV277" s="13"/>
    </row>
    <row r="278" spans="1:256" customFormat="1" ht="15">
      <c r="A278" s="13"/>
      <c r="B278" s="25"/>
      <c r="C278" s="25"/>
      <c r="D278" s="14"/>
      <c r="E278" s="26"/>
      <c r="F278" s="14"/>
      <c r="G278" s="98"/>
      <c r="H278" s="249">
        <f>SUM(H276:H277)</f>
        <v>0</v>
      </c>
      <c r="I278" s="260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  <c r="IT278" s="13"/>
      <c r="IU278" s="13"/>
      <c r="IV278" s="13"/>
    </row>
    <row r="279" spans="1:256" ht="15">
      <c r="B279" s="50"/>
      <c r="C279" s="312" t="s">
        <v>460</v>
      </c>
      <c r="D279" s="313"/>
      <c r="E279" s="313"/>
      <c r="F279" s="313"/>
      <c r="G279" s="314"/>
      <c r="H279" s="261">
        <f>SUM(H236,H239,H242,H245,H248,H251,H254,H257,H260,H263,H266,H269,H272,H275,H278)</f>
        <v>0</v>
      </c>
      <c r="I279" s="262">
        <f>SUM(H279)</f>
        <v>0</v>
      </c>
    </row>
    <row r="280" spans="1:256">
      <c r="B280" s="61" t="s">
        <v>100</v>
      </c>
      <c r="C280" s="61" t="s">
        <v>461</v>
      </c>
      <c r="D280" s="23"/>
      <c r="E280" s="22"/>
      <c r="F280" s="23"/>
      <c r="G280" s="97"/>
      <c r="H280" s="158"/>
      <c r="I280" s="24"/>
    </row>
    <row r="281" spans="1:256">
      <c r="B281" s="25"/>
      <c r="C281" s="25" t="s">
        <v>462</v>
      </c>
      <c r="D281" s="14"/>
      <c r="E281" s="26"/>
      <c r="F281" s="14"/>
      <c r="G281" s="98"/>
      <c r="H281" s="160"/>
      <c r="I281" s="28"/>
    </row>
    <row r="282" spans="1:256">
      <c r="B282" s="25"/>
      <c r="C282" s="25" t="s">
        <v>463</v>
      </c>
      <c r="D282" s="14"/>
      <c r="E282" s="26" t="s">
        <v>355</v>
      </c>
      <c r="F282" s="14"/>
      <c r="G282" s="98"/>
      <c r="H282" s="251">
        <f>+G282*D282*F282</f>
        <v>0</v>
      </c>
      <c r="I282" s="243"/>
    </row>
    <row r="283" spans="1:256">
      <c r="B283" s="25"/>
      <c r="C283" s="25"/>
      <c r="D283" s="14"/>
      <c r="E283" s="26"/>
      <c r="F283" s="14"/>
      <c r="G283" s="98"/>
      <c r="H283" s="249">
        <f>SUM(H280:H282)</f>
        <v>0</v>
      </c>
      <c r="I283" s="243"/>
    </row>
    <row r="284" spans="1:256">
      <c r="B284" s="25"/>
      <c r="C284" s="25" t="s">
        <v>464</v>
      </c>
      <c r="D284" s="14"/>
      <c r="E284" s="26"/>
      <c r="F284" s="14"/>
      <c r="G284" s="98"/>
      <c r="H284" s="258"/>
      <c r="I284" s="243"/>
    </row>
    <row r="285" spans="1:256">
      <c r="B285" s="25"/>
      <c r="C285" s="25" t="s">
        <v>463</v>
      </c>
      <c r="D285" s="14"/>
      <c r="E285" s="26" t="s">
        <v>355</v>
      </c>
      <c r="F285" s="14"/>
      <c r="G285" s="98"/>
      <c r="H285" s="251">
        <f>+G285*D285*F285</f>
        <v>0</v>
      </c>
      <c r="I285" s="243"/>
    </row>
    <row r="286" spans="1:256">
      <c r="B286" s="25"/>
      <c r="C286" s="25"/>
      <c r="D286" s="14"/>
      <c r="E286" s="26"/>
      <c r="F286" s="14"/>
      <c r="G286" s="98"/>
      <c r="H286" s="249">
        <f>SUM(H284:H285)</f>
        <v>0</v>
      </c>
      <c r="I286" s="243"/>
    </row>
    <row r="287" spans="1:256">
      <c r="B287" s="25"/>
      <c r="C287" s="25" t="s">
        <v>465</v>
      </c>
      <c r="D287" s="14"/>
      <c r="E287" s="26"/>
      <c r="F287" s="14"/>
      <c r="G287" s="98"/>
      <c r="H287" s="258"/>
      <c r="I287" s="243"/>
    </row>
    <row r="288" spans="1:256">
      <c r="B288" s="25"/>
      <c r="C288" s="25" t="s">
        <v>463</v>
      </c>
      <c r="D288" s="14"/>
      <c r="E288" s="26" t="s">
        <v>355</v>
      </c>
      <c r="F288" s="14"/>
      <c r="G288" s="98"/>
      <c r="H288" s="251">
        <f>+G288*D288*F288</f>
        <v>0</v>
      </c>
      <c r="I288" s="243"/>
    </row>
    <row r="289" spans="2:9">
      <c r="B289" s="25"/>
      <c r="C289" s="25"/>
      <c r="D289" s="14"/>
      <c r="E289" s="26"/>
      <c r="F289" s="14"/>
      <c r="G289" s="98"/>
      <c r="H289" s="249">
        <f>SUM(H287:H288)</f>
        <v>0</v>
      </c>
      <c r="I289" s="243"/>
    </row>
    <row r="290" spans="2:9">
      <c r="B290" s="25"/>
      <c r="C290" s="25" t="s">
        <v>466</v>
      </c>
      <c r="D290" s="14"/>
      <c r="E290" s="26"/>
      <c r="F290" s="14"/>
      <c r="G290" s="98"/>
      <c r="H290" s="258"/>
      <c r="I290" s="243"/>
    </row>
    <row r="291" spans="2:9">
      <c r="B291" s="25"/>
      <c r="C291" s="25" t="s">
        <v>463</v>
      </c>
      <c r="D291" s="14"/>
      <c r="E291" s="26" t="s">
        <v>355</v>
      </c>
      <c r="F291" s="14"/>
      <c r="G291" s="98"/>
      <c r="H291" s="251">
        <f>+G291*D291*F291</f>
        <v>0</v>
      </c>
      <c r="I291" s="243"/>
    </row>
    <row r="292" spans="2:9">
      <c r="B292" s="25"/>
      <c r="C292" s="25"/>
      <c r="D292" s="14"/>
      <c r="E292" s="26"/>
      <c r="F292" s="14"/>
      <c r="G292" s="98"/>
      <c r="H292" s="249">
        <f>SUM(H290:H291)</f>
        <v>0</v>
      </c>
      <c r="I292" s="243"/>
    </row>
    <row r="293" spans="2:9">
      <c r="B293" s="25"/>
      <c r="C293" s="25" t="s">
        <v>467</v>
      </c>
      <c r="D293" s="14"/>
      <c r="E293" s="26"/>
      <c r="F293" s="14"/>
      <c r="G293" s="98"/>
      <c r="H293" s="258"/>
      <c r="I293" s="243"/>
    </row>
    <row r="294" spans="2:9">
      <c r="B294" s="25"/>
      <c r="C294" s="25" t="s">
        <v>463</v>
      </c>
      <c r="D294" s="14"/>
      <c r="E294" s="26" t="s">
        <v>355</v>
      </c>
      <c r="F294" s="14"/>
      <c r="G294" s="98"/>
      <c r="H294" s="251">
        <f>+G294*D294*F294</f>
        <v>0</v>
      </c>
      <c r="I294" s="243"/>
    </row>
    <row r="295" spans="2:9">
      <c r="B295" s="25"/>
      <c r="C295" s="25"/>
      <c r="D295" s="14"/>
      <c r="E295" s="26"/>
      <c r="F295" s="14"/>
      <c r="G295" s="98"/>
      <c r="H295" s="249">
        <f>SUM(H293:H294)</f>
        <v>0</v>
      </c>
      <c r="I295" s="243"/>
    </row>
    <row r="296" spans="2:9">
      <c r="B296" s="25"/>
      <c r="C296" s="25" t="s">
        <v>468</v>
      </c>
      <c r="D296" s="14"/>
      <c r="E296" s="26"/>
      <c r="F296" s="14"/>
      <c r="G296" s="98"/>
      <c r="H296" s="258"/>
      <c r="I296" s="243"/>
    </row>
    <row r="297" spans="2:9">
      <c r="B297" s="25"/>
      <c r="C297" s="25" t="s">
        <v>463</v>
      </c>
      <c r="D297" s="14"/>
      <c r="E297" s="26" t="s">
        <v>355</v>
      </c>
      <c r="F297" s="14"/>
      <c r="G297" s="98"/>
      <c r="H297" s="251">
        <f>+G297*D297*F297</f>
        <v>0</v>
      </c>
      <c r="I297" s="243"/>
    </row>
    <row r="298" spans="2:9">
      <c r="B298" s="25"/>
      <c r="C298" s="25"/>
      <c r="D298" s="14"/>
      <c r="E298" s="26"/>
      <c r="F298" s="14"/>
      <c r="G298" s="98"/>
      <c r="H298" s="249">
        <f>SUM(H296:H297)</f>
        <v>0</v>
      </c>
      <c r="I298" s="243"/>
    </row>
    <row r="299" spans="2:9">
      <c r="B299" s="25"/>
      <c r="C299" s="25" t="s">
        <v>469</v>
      </c>
      <c r="D299" s="14"/>
      <c r="E299" s="26"/>
      <c r="F299" s="14"/>
      <c r="G299" s="98"/>
      <c r="H299" s="258"/>
      <c r="I299" s="243"/>
    </row>
    <row r="300" spans="2:9">
      <c r="B300" s="25"/>
      <c r="C300" s="25" t="s">
        <v>463</v>
      </c>
      <c r="D300" s="14"/>
      <c r="E300" s="26" t="s">
        <v>355</v>
      </c>
      <c r="F300" s="14"/>
      <c r="G300" s="98"/>
      <c r="H300" s="251">
        <f>+G300*D300*F300</f>
        <v>0</v>
      </c>
      <c r="I300" s="243"/>
    </row>
    <row r="301" spans="2:9">
      <c r="B301" s="25"/>
      <c r="C301" s="25"/>
      <c r="D301" s="14"/>
      <c r="E301" s="26"/>
      <c r="F301" s="14"/>
      <c r="G301" s="98"/>
      <c r="H301" s="249">
        <f>SUM(H299:H300)</f>
        <v>0</v>
      </c>
      <c r="I301" s="243"/>
    </row>
    <row r="302" spans="2:9">
      <c r="B302" s="25"/>
      <c r="C302" s="25" t="s">
        <v>470</v>
      </c>
      <c r="D302" s="14"/>
      <c r="E302" s="26"/>
      <c r="F302" s="14"/>
      <c r="G302" s="98"/>
      <c r="H302" s="258"/>
      <c r="I302" s="243"/>
    </row>
    <row r="303" spans="2:9">
      <c r="B303" s="25"/>
      <c r="C303" s="25" t="s">
        <v>463</v>
      </c>
      <c r="D303" s="14"/>
      <c r="E303" s="26" t="s">
        <v>355</v>
      </c>
      <c r="F303" s="14"/>
      <c r="G303" s="98"/>
      <c r="H303" s="251">
        <f>+G303*D303*F303</f>
        <v>0</v>
      </c>
      <c r="I303" s="243"/>
    </row>
    <row r="304" spans="2:9">
      <c r="B304" s="25"/>
      <c r="C304" s="25"/>
      <c r="D304" s="14"/>
      <c r="E304" s="26"/>
      <c r="F304" s="14"/>
      <c r="G304" s="98"/>
      <c r="H304" s="249">
        <f>SUM(H302:H303)</f>
        <v>0</v>
      </c>
      <c r="I304" s="243"/>
    </row>
    <row r="305" spans="1:256">
      <c r="B305" s="25"/>
      <c r="C305" s="25" t="s">
        <v>471</v>
      </c>
      <c r="D305" s="14"/>
      <c r="E305" s="26"/>
      <c r="F305" s="14"/>
      <c r="G305" s="98"/>
      <c r="H305" s="258"/>
      <c r="I305" s="243"/>
    </row>
    <row r="306" spans="1:256">
      <c r="B306" s="25"/>
      <c r="C306" s="25" t="s">
        <v>463</v>
      </c>
      <c r="D306" s="14"/>
      <c r="E306" s="26" t="s">
        <v>355</v>
      </c>
      <c r="F306" s="14"/>
      <c r="G306" s="98"/>
      <c r="H306" s="251">
        <f>+G306*D306*F306</f>
        <v>0</v>
      </c>
      <c r="I306" s="243"/>
    </row>
    <row r="307" spans="1:256">
      <c r="B307" s="25"/>
      <c r="C307" s="25"/>
      <c r="D307" s="14"/>
      <c r="E307" s="26"/>
      <c r="F307" s="14"/>
      <c r="G307" s="98"/>
      <c r="H307" s="249">
        <f>SUM(H305:H306)</f>
        <v>0</v>
      </c>
      <c r="I307" s="243"/>
    </row>
    <row r="308" spans="1:256">
      <c r="B308" s="25"/>
      <c r="C308" s="25" t="s">
        <v>472</v>
      </c>
      <c r="D308" s="14"/>
      <c r="E308" s="26"/>
      <c r="F308" s="14"/>
      <c r="G308" s="98"/>
      <c r="H308" s="258"/>
      <c r="I308" s="243"/>
    </row>
    <row r="309" spans="1:256">
      <c r="B309" s="25"/>
      <c r="C309" s="25" t="s">
        <v>463</v>
      </c>
      <c r="D309" s="14"/>
      <c r="E309" s="26" t="s">
        <v>355</v>
      </c>
      <c r="F309" s="14"/>
      <c r="G309" s="98"/>
      <c r="H309" s="251">
        <f>+G309*D309*F309</f>
        <v>0</v>
      </c>
      <c r="I309" s="243"/>
    </row>
    <row r="310" spans="1:256">
      <c r="B310" s="25"/>
      <c r="C310" s="25"/>
      <c r="D310" s="14"/>
      <c r="E310" s="26"/>
      <c r="F310" s="14"/>
      <c r="G310" s="98"/>
      <c r="H310" s="249">
        <f>SUM(H308:H309)</f>
        <v>0</v>
      </c>
      <c r="I310" s="243"/>
    </row>
    <row r="311" spans="1:256" customFormat="1" ht="15">
      <c r="A311" s="13"/>
      <c r="B311" s="25"/>
      <c r="C311" s="25" t="s">
        <v>473</v>
      </c>
      <c r="D311" s="14"/>
      <c r="E311" s="26"/>
      <c r="F311" s="14"/>
      <c r="G311" s="98"/>
      <c r="H311" s="258"/>
      <c r="I311" s="24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  <c r="IT311" s="13"/>
      <c r="IU311" s="13"/>
      <c r="IV311" s="13"/>
    </row>
    <row r="312" spans="1:256" customFormat="1" ht="15">
      <c r="A312" s="13"/>
      <c r="B312" s="25"/>
      <c r="C312" s="25" t="s">
        <v>463</v>
      </c>
      <c r="D312" s="14"/>
      <c r="E312" s="26" t="s">
        <v>355</v>
      </c>
      <c r="F312" s="14"/>
      <c r="G312" s="98"/>
      <c r="H312" s="251">
        <f>+G312*D312*F312</f>
        <v>0</v>
      </c>
      <c r="I312" s="24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  <c r="IT312" s="13"/>
      <c r="IU312" s="13"/>
      <c r="IV312" s="13"/>
    </row>
    <row r="313" spans="1:256" customFormat="1" ht="15">
      <c r="A313" s="13"/>
      <c r="B313" s="25"/>
      <c r="C313" s="25"/>
      <c r="D313" s="14"/>
      <c r="E313" s="26"/>
      <c r="F313" s="14"/>
      <c r="G313" s="98"/>
      <c r="H313" s="249">
        <f>SUM(H311:H312)</f>
        <v>0</v>
      </c>
      <c r="I313" s="24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  <c r="IT313" s="13"/>
      <c r="IU313" s="13"/>
      <c r="IV313" s="13"/>
    </row>
    <row r="314" spans="1:256" customFormat="1" ht="15">
      <c r="A314" s="13"/>
      <c r="B314" s="25"/>
      <c r="C314" s="25" t="s">
        <v>474</v>
      </c>
      <c r="D314" s="14"/>
      <c r="E314" s="26"/>
      <c r="F314" s="14"/>
      <c r="G314" s="98"/>
      <c r="H314" s="258"/>
      <c r="I314" s="24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  <c r="IT314" s="13"/>
      <c r="IU314" s="13"/>
      <c r="IV314" s="13"/>
    </row>
    <row r="315" spans="1:256" customFormat="1" ht="15">
      <c r="A315" s="13"/>
      <c r="B315" s="25"/>
      <c r="C315" s="25" t="s">
        <v>463</v>
      </c>
      <c r="D315" s="14"/>
      <c r="E315" s="26" t="s">
        <v>355</v>
      </c>
      <c r="F315" s="14"/>
      <c r="G315" s="98"/>
      <c r="H315" s="251">
        <f>+G315*D315*F315</f>
        <v>0</v>
      </c>
      <c r="I315" s="24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</row>
    <row r="316" spans="1:256" customFormat="1" ht="15">
      <c r="A316" s="13"/>
      <c r="B316" s="25"/>
      <c r="C316" s="25"/>
      <c r="D316" s="14"/>
      <c r="E316" s="26"/>
      <c r="F316" s="14"/>
      <c r="G316" s="98"/>
      <c r="H316" s="249">
        <f>SUM(H314:H315)</f>
        <v>0</v>
      </c>
      <c r="I316" s="24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  <c r="IT316" s="13"/>
      <c r="IU316" s="13"/>
      <c r="IV316" s="13"/>
    </row>
    <row r="317" spans="1:256" customFormat="1" ht="15">
      <c r="A317" s="13"/>
      <c r="B317" s="25"/>
      <c r="C317" s="25" t="s">
        <v>475</v>
      </c>
      <c r="D317" s="14"/>
      <c r="E317" s="26"/>
      <c r="F317" s="14"/>
      <c r="G317" s="98"/>
      <c r="H317" s="258"/>
      <c r="I317" s="24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  <c r="IT317" s="13"/>
      <c r="IU317" s="13"/>
      <c r="IV317" s="13"/>
    </row>
    <row r="318" spans="1:256" customFormat="1" ht="15">
      <c r="A318" s="13"/>
      <c r="B318" s="25"/>
      <c r="C318" s="25" t="s">
        <v>463</v>
      </c>
      <c r="D318" s="14"/>
      <c r="E318" s="26" t="s">
        <v>355</v>
      </c>
      <c r="F318" s="14"/>
      <c r="G318" s="98"/>
      <c r="H318" s="251">
        <f>+G318*D318*F318</f>
        <v>0</v>
      </c>
      <c r="I318" s="24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  <c r="IT318" s="13"/>
      <c r="IU318" s="13"/>
      <c r="IV318" s="13"/>
    </row>
    <row r="319" spans="1:256" customFormat="1" ht="15">
      <c r="A319" s="13"/>
      <c r="B319" s="25"/>
      <c r="C319" s="25"/>
      <c r="D319" s="14"/>
      <c r="E319" s="26"/>
      <c r="F319" s="14"/>
      <c r="G319" s="98"/>
      <c r="H319" s="249">
        <f>SUM(H317:H318)</f>
        <v>0</v>
      </c>
      <c r="I319" s="24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  <c r="IT319" s="13"/>
      <c r="IU319" s="13"/>
      <c r="IV319" s="13"/>
    </row>
    <row r="320" spans="1:256" customFormat="1" ht="15">
      <c r="A320" s="13"/>
      <c r="B320" s="25"/>
      <c r="C320" s="25" t="s">
        <v>476</v>
      </c>
      <c r="D320" s="14"/>
      <c r="E320" s="26"/>
      <c r="F320" s="14"/>
      <c r="G320" s="98"/>
      <c r="H320" s="258"/>
      <c r="I320" s="24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  <c r="IT320" s="13"/>
      <c r="IU320" s="13"/>
      <c r="IV320" s="13"/>
    </row>
    <row r="321" spans="1:256" customFormat="1" ht="15">
      <c r="A321" s="13"/>
      <c r="B321" s="25"/>
      <c r="C321" s="25" t="s">
        <v>463</v>
      </c>
      <c r="D321" s="14"/>
      <c r="E321" s="26" t="s">
        <v>355</v>
      </c>
      <c r="F321" s="14"/>
      <c r="G321" s="98"/>
      <c r="H321" s="251">
        <f>+G321*D321*F321</f>
        <v>0</v>
      </c>
      <c r="I321" s="24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</row>
    <row r="322" spans="1:256" customFormat="1" ht="15">
      <c r="A322" s="13"/>
      <c r="B322" s="25"/>
      <c r="C322" s="25"/>
      <c r="D322" s="14"/>
      <c r="E322" s="26"/>
      <c r="F322" s="14"/>
      <c r="G322" s="98"/>
      <c r="H322" s="249">
        <f>SUM(H320:H321)</f>
        <v>0</v>
      </c>
      <c r="I322" s="24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  <c r="IT322" s="13"/>
      <c r="IU322" s="13"/>
      <c r="IV322" s="13"/>
    </row>
    <row r="323" spans="1:256" customFormat="1" ht="15">
      <c r="A323" s="13"/>
      <c r="B323" s="25"/>
      <c r="C323" s="25" t="s">
        <v>477</v>
      </c>
      <c r="D323" s="14"/>
      <c r="E323" s="26"/>
      <c r="F323" s="14"/>
      <c r="G323" s="98"/>
      <c r="H323" s="258"/>
      <c r="I323" s="24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  <c r="IT323" s="13"/>
      <c r="IU323" s="13"/>
      <c r="IV323" s="13"/>
    </row>
    <row r="324" spans="1:256" customFormat="1" ht="15">
      <c r="A324" s="13"/>
      <c r="B324" s="25"/>
      <c r="C324" s="25" t="s">
        <v>463</v>
      </c>
      <c r="D324" s="14"/>
      <c r="E324" s="26" t="s">
        <v>355</v>
      </c>
      <c r="F324" s="14"/>
      <c r="G324" s="98"/>
      <c r="H324" s="251">
        <f>+G324*D324*F324</f>
        <v>0</v>
      </c>
      <c r="I324" s="24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  <c r="IT324" s="13"/>
      <c r="IU324" s="13"/>
      <c r="IV324" s="13"/>
    </row>
    <row r="325" spans="1:256" customFormat="1" ht="15">
      <c r="A325" s="13"/>
      <c r="B325" s="25"/>
      <c r="C325" s="25"/>
      <c r="D325" s="14"/>
      <c r="E325" s="26"/>
      <c r="F325" s="14"/>
      <c r="G325" s="98"/>
      <c r="H325" s="249">
        <f>SUM(H323:H324)</f>
        <v>0</v>
      </c>
      <c r="I325" s="24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</row>
    <row r="326" spans="1:256" customFormat="1" ht="15">
      <c r="A326" s="13"/>
      <c r="B326" s="25"/>
      <c r="C326" s="25" t="s">
        <v>478</v>
      </c>
      <c r="D326" s="14"/>
      <c r="E326" s="26"/>
      <c r="F326" s="14"/>
      <c r="G326" s="98"/>
      <c r="H326" s="258"/>
      <c r="I326" s="24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</row>
    <row r="327" spans="1:256" customFormat="1" ht="15">
      <c r="A327" s="13"/>
      <c r="B327" s="25"/>
      <c r="C327" s="25" t="s">
        <v>463</v>
      </c>
      <c r="D327" s="14"/>
      <c r="E327" s="26" t="s">
        <v>355</v>
      </c>
      <c r="F327" s="14"/>
      <c r="G327" s="98"/>
      <c r="H327" s="251">
        <f>+G327*D327*F327</f>
        <v>0</v>
      </c>
      <c r="I327" s="24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</row>
    <row r="328" spans="1:256" customFormat="1" ht="15">
      <c r="A328" s="13"/>
      <c r="B328" s="25"/>
      <c r="C328" s="25"/>
      <c r="D328" s="14"/>
      <c r="E328" s="26"/>
      <c r="F328" s="14"/>
      <c r="G328" s="98"/>
      <c r="H328" s="249">
        <f>SUM(H326:H327)</f>
        <v>0</v>
      </c>
      <c r="I328" s="24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</row>
    <row r="329" spans="1:256" customFormat="1" ht="15">
      <c r="A329" s="13"/>
      <c r="B329" s="25"/>
      <c r="C329" s="25" t="s">
        <v>479</v>
      </c>
      <c r="D329" s="14"/>
      <c r="E329" s="26"/>
      <c r="F329" s="14"/>
      <c r="G329" s="98"/>
      <c r="H329" s="258"/>
      <c r="I329" s="24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</row>
    <row r="330" spans="1:256" customFormat="1" ht="15">
      <c r="A330" s="13"/>
      <c r="B330" s="25"/>
      <c r="C330" s="25" t="s">
        <v>463</v>
      </c>
      <c r="D330" s="14"/>
      <c r="E330" s="26" t="s">
        <v>355</v>
      </c>
      <c r="F330" s="14"/>
      <c r="G330" s="98"/>
      <c r="H330" s="251">
        <f>+G330*D330*F330</f>
        <v>0</v>
      </c>
      <c r="I330" s="24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</row>
    <row r="331" spans="1:256" customFormat="1" ht="15">
      <c r="A331" s="13"/>
      <c r="B331" s="25"/>
      <c r="C331" s="25"/>
      <c r="D331" s="14"/>
      <c r="E331" s="26"/>
      <c r="F331" s="14"/>
      <c r="G331" s="98"/>
      <c r="H331" s="249">
        <f>SUM(H329:H330)</f>
        <v>0</v>
      </c>
      <c r="I331" s="24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</row>
    <row r="332" spans="1:256" customFormat="1" ht="15">
      <c r="A332" s="13"/>
      <c r="B332" s="25"/>
      <c r="C332" s="25" t="s">
        <v>480</v>
      </c>
      <c r="D332" s="14"/>
      <c r="E332" s="26"/>
      <c r="F332" s="14"/>
      <c r="G332" s="98"/>
      <c r="H332" s="258"/>
      <c r="I332" s="24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  <c r="IS332" s="13"/>
      <c r="IT332" s="13"/>
      <c r="IU332" s="13"/>
      <c r="IV332" s="13"/>
    </row>
    <row r="333" spans="1:256" customFormat="1" ht="15">
      <c r="A333" s="13"/>
      <c r="B333" s="25"/>
      <c r="C333" s="25" t="s">
        <v>463</v>
      </c>
      <c r="D333" s="14"/>
      <c r="E333" s="26" t="s">
        <v>355</v>
      </c>
      <c r="F333" s="14"/>
      <c r="G333" s="98"/>
      <c r="H333" s="251">
        <f>+G333*D333*F333</f>
        <v>0</v>
      </c>
      <c r="I333" s="24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  <c r="IS333" s="13"/>
      <c r="IT333" s="13"/>
      <c r="IU333" s="13"/>
      <c r="IV333" s="13"/>
    </row>
    <row r="334" spans="1:256" customFormat="1" ht="15">
      <c r="A334" s="13"/>
      <c r="B334" s="25"/>
      <c r="C334" s="25"/>
      <c r="D334" s="14"/>
      <c r="E334" s="26"/>
      <c r="F334" s="14"/>
      <c r="G334" s="98"/>
      <c r="H334" s="249">
        <f>SUM(H332:H333)</f>
        <v>0</v>
      </c>
      <c r="I334" s="260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  <c r="IN334" s="13"/>
      <c r="IO334" s="13"/>
      <c r="IP334" s="13"/>
      <c r="IQ334" s="13"/>
      <c r="IR334" s="13"/>
      <c r="IS334" s="13"/>
      <c r="IT334" s="13"/>
      <c r="IU334" s="13"/>
      <c r="IV334" s="13"/>
    </row>
    <row r="335" spans="1:256">
      <c r="B335" s="50"/>
      <c r="C335" s="228" t="s">
        <v>481</v>
      </c>
      <c r="D335" s="51"/>
      <c r="E335" s="52"/>
      <c r="F335" s="51"/>
      <c r="G335" s="111"/>
      <c r="H335" s="240">
        <f>SUM(H283,H286,H289,H292,H295,H298,H301,H304,H307,H310,H313,H316,H319,H322,H325,H328,H331,H334)</f>
        <v>0</v>
      </c>
      <c r="I335" s="263">
        <f>SUM(H335)</f>
        <v>0</v>
      </c>
    </row>
    <row r="336" spans="1:256">
      <c r="B336" s="62" t="s">
        <v>101</v>
      </c>
      <c r="C336" s="61" t="s">
        <v>482</v>
      </c>
      <c r="D336" s="23"/>
      <c r="E336" s="22"/>
      <c r="F336" s="23"/>
      <c r="G336" s="97"/>
      <c r="H336" s="250"/>
      <c r="I336" s="244"/>
    </row>
    <row r="337" spans="1:256">
      <c r="B337" s="16"/>
      <c r="C337" s="25" t="s">
        <v>483</v>
      </c>
      <c r="D337" s="14"/>
      <c r="E337" s="26"/>
      <c r="F337" s="14"/>
      <c r="G337" s="98"/>
      <c r="H337" s="251"/>
      <c r="I337" s="243"/>
    </row>
    <row r="338" spans="1:256">
      <c r="B338" s="16"/>
      <c r="C338" s="25" t="s">
        <v>484</v>
      </c>
      <c r="D338" s="14"/>
      <c r="E338" s="26"/>
      <c r="F338" s="14"/>
      <c r="G338" s="98"/>
      <c r="H338" s="251"/>
      <c r="I338" s="243"/>
    </row>
    <row r="339" spans="1:256">
      <c r="B339" s="16"/>
      <c r="C339" s="25" t="s">
        <v>463</v>
      </c>
      <c r="D339" s="14"/>
      <c r="E339" s="26" t="s">
        <v>355</v>
      </c>
      <c r="F339" s="14"/>
      <c r="G339" s="98"/>
      <c r="H339" s="251">
        <f>+G339*D339*F339</f>
        <v>0</v>
      </c>
      <c r="I339" s="243"/>
    </row>
    <row r="340" spans="1:256">
      <c r="B340" s="16"/>
      <c r="C340" s="25"/>
      <c r="D340" s="14"/>
      <c r="E340" s="26"/>
      <c r="F340" s="14"/>
      <c r="G340" s="98"/>
      <c r="H340" s="249">
        <f>SUM(H337:H339)</f>
        <v>0</v>
      </c>
      <c r="I340" s="243"/>
    </row>
    <row r="341" spans="1:256">
      <c r="B341" s="16"/>
      <c r="C341" s="25" t="s">
        <v>483</v>
      </c>
      <c r="D341" s="14"/>
      <c r="E341" s="26"/>
      <c r="F341" s="14"/>
      <c r="G341" s="98"/>
      <c r="H341" s="258"/>
      <c r="I341" s="243"/>
    </row>
    <row r="342" spans="1:256">
      <c r="B342" s="16"/>
      <c r="C342" s="25" t="s">
        <v>485</v>
      </c>
      <c r="D342" s="14"/>
      <c r="E342" s="26"/>
      <c r="F342" s="14"/>
      <c r="G342" s="98"/>
      <c r="H342" s="251"/>
      <c r="I342" s="243"/>
    </row>
    <row r="343" spans="1:256">
      <c r="B343" s="16"/>
      <c r="C343" s="25" t="s">
        <v>463</v>
      </c>
      <c r="D343" s="14"/>
      <c r="E343" s="26" t="s">
        <v>355</v>
      </c>
      <c r="F343" s="14"/>
      <c r="G343" s="98"/>
      <c r="H343" s="251">
        <f>+G343*D343*F343</f>
        <v>0</v>
      </c>
      <c r="I343" s="243"/>
    </row>
    <row r="344" spans="1:256">
      <c r="B344" s="16"/>
      <c r="C344" s="25"/>
      <c r="D344" s="14"/>
      <c r="E344" s="26"/>
      <c r="F344" s="14"/>
      <c r="G344" s="98"/>
      <c r="H344" s="249">
        <f>SUM(H341:H343)</f>
        <v>0</v>
      </c>
      <c r="I344" s="243"/>
    </row>
    <row r="345" spans="1:256">
      <c r="B345" s="16"/>
      <c r="C345" s="25" t="s">
        <v>486</v>
      </c>
      <c r="D345" s="14"/>
      <c r="E345" s="26"/>
      <c r="F345" s="14"/>
      <c r="G345" s="98"/>
      <c r="H345" s="251"/>
      <c r="I345" s="243"/>
    </row>
    <row r="346" spans="1:256">
      <c r="B346" s="16"/>
      <c r="C346" s="25" t="s">
        <v>484</v>
      </c>
      <c r="D346" s="14"/>
      <c r="E346" s="26"/>
      <c r="F346" s="14"/>
      <c r="G346" s="98"/>
      <c r="H346" s="251"/>
      <c r="I346" s="243"/>
    </row>
    <row r="347" spans="1:256">
      <c r="B347" s="16"/>
      <c r="C347" s="25" t="s">
        <v>463</v>
      </c>
      <c r="D347" s="14"/>
      <c r="E347" s="26" t="s">
        <v>355</v>
      </c>
      <c r="F347" s="14"/>
      <c r="G347" s="98"/>
      <c r="H347" s="251">
        <f>+G347*D347*F347</f>
        <v>0</v>
      </c>
      <c r="I347" s="243"/>
    </row>
    <row r="348" spans="1:256">
      <c r="B348" s="16"/>
      <c r="C348" s="25"/>
      <c r="D348" s="14"/>
      <c r="E348" s="26"/>
      <c r="F348" s="14"/>
      <c r="G348" s="98"/>
      <c r="H348" s="249">
        <f>SUM(H345:H347)</f>
        <v>0</v>
      </c>
      <c r="I348" s="243"/>
    </row>
    <row r="349" spans="1:256" customFormat="1" ht="15">
      <c r="A349" s="13"/>
      <c r="B349" s="16"/>
      <c r="C349" s="25" t="s">
        <v>486</v>
      </c>
      <c r="D349" s="14"/>
      <c r="E349" s="26"/>
      <c r="F349" s="14"/>
      <c r="G349" s="98"/>
      <c r="H349" s="251"/>
      <c r="I349" s="24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  <c r="IM349" s="13"/>
      <c r="IN349" s="13"/>
      <c r="IO349" s="13"/>
      <c r="IP349" s="13"/>
      <c r="IQ349" s="13"/>
      <c r="IR349" s="13"/>
      <c r="IS349" s="13"/>
      <c r="IT349" s="13"/>
      <c r="IU349" s="13"/>
      <c r="IV349" s="13"/>
    </row>
    <row r="350" spans="1:256" customFormat="1" ht="15">
      <c r="A350" s="13"/>
      <c r="B350" s="16"/>
      <c r="C350" s="25" t="s">
        <v>485</v>
      </c>
      <c r="D350" s="14"/>
      <c r="E350" s="26"/>
      <c r="F350" s="14"/>
      <c r="G350" s="98"/>
      <c r="H350" s="251"/>
      <c r="I350" s="24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  <c r="IM350" s="13"/>
      <c r="IN350" s="13"/>
      <c r="IO350" s="13"/>
      <c r="IP350" s="13"/>
      <c r="IQ350" s="13"/>
      <c r="IR350" s="13"/>
      <c r="IS350" s="13"/>
      <c r="IT350" s="13"/>
      <c r="IU350" s="13"/>
      <c r="IV350" s="13"/>
    </row>
    <row r="351" spans="1:256" customFormat="1" ht="15">
      <c r="A351" s="13"/>
      <c r="B351" s="16"/>
      <c r="C351" s="25" t="s">
        <v>463</v>
      </c>
      <c r="D351" s="14"/>
      <c r="E351" s="26" t="s">
        <v>355</v>
      </c>
      <c r="F351" s="14"/>
      <c r="G351" s="98"/>
      <c r="H351" s="251">
        <f>+G351*D351*F351</f>
        <v>0</v>
      </c>
      <c r="I351" s="24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  <c r="IM351" s="13"/>
      <c r="IN351" s="13"/>
      <c r="IO351" s="13"/>
      <c r="IP351" s="13"/>
      <c r="IQ351" s="13"/>
      <c r="IR351" s="13"/>
      <c r="IS351" s="13"/>
      <c r="IT351" s="13"/>
      <c r="IU351" s="13"/>
      <c r="IV351" s="13"/>
    </row>
    <row r="352" spans="1:256" customFormat="1" ht="15">
      <c r="A352" s="13"/>
      <c r="B352" s="16"/>
      <c r="C352" s="25"/>
      <c r="D352" s="14"/>
      <c r="E352" s="26"/>
      <c r="F352" s="14"/>
      <c r="G352" s="98"/>
      <c r="H352" s="249">
        <f>SUM(H349:H351)</f>
        <v>0</v>
      </c>
      <c r="I352" s="24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/>
      <c r="IH352" s="13"/>
      <c r="II352" s="13"/>
      <c r="IJ352" s="13"/>
      <c r="IK352" s="13"/>
      <c r="IL352" s="13"/>
      <c r="IM352" s="13"/>
      <c r="IN352" s="13"/>
      <c r="IO352" s="13"/>
      <c r="IP352" s="13"/>
      <c r="IQ352" s="13"/>
      <c r="IR352" s="13"/>
      <c r="IS352" s="13"/>
      <c r="IT352" s="13"/>
      <c r="IU352" s="13"/>
      <c r="IV352" s="13"/>
    </row>
    <row r="353" spans="1:256" customFormat="1" ht="15">
      <c r="A353" s="13"/>
      <c r="B353" s="16"/>
      <c r="C353" s="25" t="s">
        <v>487</v>
      </c>
      <c r="D353" s="14"/>
      <c r="E353" s="26"/>
      <c r="F353" s="14"/>
      <c r="G353" s="98"/>
      <c r="H353" s="258"/>
      <c r="I353" s="24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  <c r="IA353" s="13"/>
      <c r="IB353" s="13"/>
      <c r="IC353" s="13"/>
      <c r="ID353" s="13"/>
      <c r="IE353" s="13"/>
      <c r="IF353" s="13"/>
      <c r="IG353" s="13"/>
      <c r="IH353" s="13"/>
      <c r="II353" s="13"/>
      <c r="IJ353" s="13"/>
      <c r="IK353" s="13"/>
      <c r="IL353" s="13"/>
      <c r="IM353" s="13"/>
      <c r="IN353" s="13"/>
      <c r="IO353" s="13"/>
      <c r="IP353" s="13"/>
      <c r="IQ353" s="13"/>
      <c r="IR353" s="13"/>
      <c r="IS353" s="13"/>
      <c r="IT353" s="13"/>
      <c r="IU353" s="13"/>
      <c r="IV353" s="13"/>
    </row>
    <row r="354" spans="1:256" customFormat="1" ht="15">
      <c r="A354" s="13"/>
      <c r="B354" s="16"/>
      <c r="C354" s="25" t="s">
        <v>488</v>
      </c>
      <c r="D354" s="14"/>
      <c r="E354" s="26"/>
      <c r="F354" s="14"/>
      <c r="G354" s="98"/>
      <c r="H354" s="251"/>
      <c r="I354" s="24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/>
      <c r="IH354" s="13"/>
      <c r="II354" s="13"/>
      <c r="IJ354" s="13"/>
      <c r="IK354" s="13"/>
      <c r="IL354" s="13"/>
      <c r="IM354" s="13"/>
      <c r="IN354" s="13"/>
      <c r="IO354" s="13"/>
      <c r="IP354" s="13"/>
      <c r="IQ354" s="13"/>
      <c r="IR354" s="13"/>
      <c r="IS354" s="13"/>
      <c r="IT354" s="13"/>
      <c r="IU354" s="13"/>
      <c r="IV354" s="13"/>
    </row>
    <row r="355" spans="1:256" customFormat="1" ht="15">
      <c r="A355" s="13"/>
      <c r="B355" s="16"/>
      <c r="C355" s="25" t="s">
        <v>463</v>
      </c>
      <c r="D355" s="14"/>
      <c r="E355" s="26" t="s">
        <v>355</v>
      </c>
      <c r="F355" s="14"/>
      <c r="G355" s="98"/>
      <c r="H355" s="251">
        <f>+G355*D355*F355</f>
        <v>0</v>
      </c>
      <c r="I355" s="24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/>
      <c r="IH355" s="13"/>
      <c r="II355" s="13"/>
      <c r="IJ355" s="13"/>
      <c r="IK355" s="13"/>
      <c r="IL355" s="13"/>
      <c r="IM355" s="13"/>
      <c r="IN355" s="13"/>
      <c r="IO355" s="13"/>
      <c r="IP355" s="13"/>
      <c r="IQ355" s="13"/>
      <c r="IR355" s="13"/>
      <c r="IS355" s="13"/>
      <c r="IT355" s="13"/>
      <c r="IU355" s="13"/>
      <c r="IV355" s="13"/>
    </row>
    <row r="356" spans="1:256" customFormat="1" ht="15">
      <c r="A356" s="13"/>
      <c r="B356" s="16"/>
      <c r="C356" s="25"/>
      <c r="D356" s="14"/>
      <c r="E356" s="26"/>
      <c r="F356" s="14"/>
      <c r="G356" s="98"/>
      <c r="H356" s="249">
        <f>SUM(H353:H355)</f>
        <v>0</v>
      </c>
      <c r="I356" s="24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/>
      <c r="IH356" s="13"/>
      <c r="II356" s="13"/>
      <c r="IJ356" s="13"/>
      <c r="IK356" s="13"/>
      <c r="IL356" s="13"/>
      <c r="IM356" s="13"/>
      <c r="IN356" s="13"/>
      <c r="IO356" s="13"/>
      <c r="IP356" s="13"/>
      <c r="IQ356" s="13"/>
      <c r="IR356" s="13"/>
      <c r="IS356" s="13"/>
      <c r="IT356" s="13"/>
      <c r="IU356" s="13"/>
      <c r="IV356" s="13"/>
    </row>
    <row r="357" spans="1:256" customFormat="1" ht="15">
      <c r="A357" s="13"/>
      <c r="B357" s="16"/>
      <c r="C357" s="25" t="s">
        <v>487</v>
      </c>
      <c r="D357" s="14"/>
      <c r="E357" s="26"/>
      <c r="F357" s="14"/>
      <c r="G357" s="98"/>
      <c r="H357" s="258"/>
      <c r="I357" s="24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  <c r="IK357" s="13"/>
      <c r="IL357" s="13"/>
      <c r="IM357" s="13"/>
      <c r="IN357" s="13"/>
      <c r="IO357" s="13"/>
      <c r="IP357" s="13"/>
      <c r="IQ357" s="13"/>
      <c r="IR357" s="13"/>
      <c r="IS357" s="13"/>
      <c r="IT357" s="13"/>
      <c r="IU357" s="13"/>
      <c r="IV357" s="13"/>
    </row>
    <row r="358" spans="1:256" customFormat="1" ht="15">
      <c r="A358" s="13"/>
      <c r="B358" s="16"/>
      <c r="C358" s="25" t="s">
        <v>489</v>
      </c>
      <c r="D358" s="14"/>
      <c r="E358" s="26"/>
      <c r="F358" s="14"/>
      <c r="G358" s="98"/>
      <c r="H358" s="251"/>
      <c r="I358" s="24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  <c r="IK358" s="13"/>
      <c r="IL358" s="13"/>
      <c r="IM358" s="13"/>
      <c r="IN358" s="13"/>
      <c r="IO358" s="13"/>
      <c r="IP358" s="13"/>
      <c r="IQ358" s="13"/>
      <c r="IR358" s="13"/>
      <c r="IS358" s="13"/>
      <c r="IT358" s="13"/>
      <c r="IU358" s="13"/>
      <c r="IV358" s="13"/>
    </row>
    <row r="359" spans="1:256" customFormat="1" ht="15">
      <c r="A359" s="13"/>
      <c r="B359" s="16"/>
      <c r="C359" s="25" t="s">
        <v>463</v>
      </c>
      <c r="D359" s="14"/>
      <c r="E359" s="26" t="s">
        <v>355</v>
      </c>
      <c r="F359" s="14"/>
      <c r="G359" s="98"/>
      <c r="H359" s="251">
        <f>+G359*D359*F359</f>
        <v>0</v>
      </c>
      <c r="I359" s="24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/>
      <c r="IH359" s="13"/>
      <c r="II359" s="13"/>
      <c r="IJ359" s="13"/>
      <c r="IK359" s="13"/>
      <c r="IL359" s="13"/>
      <c r="IM359" s="13"/>
      <c r="IN359" s="13"/>
      <c r="IO359" s="13"/>
      <c r="IP359" s="13"/>
      <c r="IQ359" s="13"/>
      <c r="IR359" s="13"/>
      <c r="IS359" s="13"/>
      <c r="IT359" s="13"/>
      <c r="IU359" s="13"/>
      <c r="IV359" s="13"/>
    </row>
    <row r="360" spans="1:256" customFormat="1" ht="15">
      <c r="A360" s="13"/>
      <c r="B360" s="16"/>
      <c r="C360" s="25"/>
      <c r="D360" s="14"/>
      <c r="E360" s="26"/>
      <c r="F360" s="14"/>
      <c r="G360" s="98"/>
      <c r="H360" s="249">
        <f>SUM(H357:H359)</f>
        <v>0</v>
      </c>
      <c r="I360" s="24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  <c r="IK360" s="13"/>
      <c r="IL360" s="13"/>
      <c r="IM360" s="13"/>
      <c r="IN360" s="13"/>
      <c r="IO360" s="13"/>
      <c r="IP360" s="13"/>
      <c r="IQ360" s="13"/>
      <c r="IR360" s="13"/>
      <c r="IS360" s="13"/>
      <c r="IT360" s="13"/>
      <c r="IU360" s="13"/>
      <c r="IV360" s="13"/>
    </row>
    <row r="361" spans="1:256" customFormat="1" ht="15">
      <c r="A361" s="13"/>
      <c r="B361" s="16"/>
      <c r="C361" s="25" t="s">
        <v>487</v>
      </c>
      <c r="D361" s="14"/>
      <c r="E361" s="26"/>
      <c r="F361" s="14"/>
      <c r="G361" s="98"/>
      <c r="H361" s="258"/>
      <c r="I361" s="24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  <c r="IK361" s="13"/>
      <c r="IL361" s="13"/>
      <c r="IM361" s="13"/>
      <c r="IN361" s="13"/>
      <c r="IO361" s="13"/>
      <c r="IP361" s="13"/>
      <c r="IQ361" s="13"/>
      <c r="IR361" s="13"/>
      <c r="IS361" s="13"/>
      <c r="IT361" s="13"/>
      <c r="IU361" s="13"/>
      <c r="IV361" s="13"/>
    </row>
    <row r="362" spans="1:256" customFormat="1" ht="15">
      <c r="A362" s="13"/>
      <c r="B362" s="16"/>
      <c r="C362" s="25" t="s">
        <v>490</v>
      </c>
      <c r="D362" s="14"/>
      <c r="E362" s="26"/>
      <c r="F362" s="14"/>
      <c r="G362" s="98"/>
      <c r="H362" s="251"/>
      <c r="I362" s="24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/>
      <c r="IH362" s="13"/>
      <c r="II362" s="13"/>
      <c r="IJ362" s="13"/>
      <c r="IK362" s="13"/>
      <c r="IL362" s="13"/>
      <c r="IM362" s="13"/>
      <c r="IN362" s="13"/>
      <c r="IO362" s="13"/>
      <c r="IP362" s="13"/>
      <c r="IQ362" s="13"/>
      <c r="IR362" s="13"/>
      <c r="IS362" s="13"/>
      <c r="IT362" s="13"/>
      <c r="IU362" s="13"/>
      <c r="IV362" s="13"/>
    </row>
    <row r="363" spans="1:256" customFormat="1" ht="15">
      <c r="A363" s="13"/>
      <c r="B363" s="16"/>
      <c r="C363" s="25" t="s">
        <v>463</v>
      </c>
      <c r="D363" s="14"/>
      <c r="E363" s="26" t="s">
        <v>355</v>
      </c>
      <c r="F363" s="14"/>
      <c r="G363" s="98"/>
      <c r="H363" s="251">
        <f>+G363*D363*F363</f>
        <v>0</v>
      </c>
      <c r="I363" s="24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  <c r="IK363" s="13"/>
      <c r="IL363" s="13"/>
      <c r="IM363" s="13"/>
      <c r="IN363" s="13"/>
      <c r="IO363" s="13"/>
      <c r="IP363" s="13"/>
      <c r="IQ363" s="13"/>
      <c r="IR363" s="13"/>
      <c r="IS363" s="13"/>
      <c r="IT363" s="13"/>
      <c r="IU363" s="13"/>
      <c r="IV363" s="13"/>
    </row>
    <row r="364" spans="1:256" customFormat="1" ht="15">
      <c r="A364" s="13"/>
      <c r="B364" s="16"/>
      <c r="C364" s="25"/>
      <c r="D364" s="14"/>
      <c r="E364" s="26"/>
      <c r="F364" s="14"/>
      <c r="G364" s="98"/>
      <c r="H364" s="249">
        <f>SUM(H361:H363)</f>
        <v>0</v>
      </c>
      <c r="I364" s="24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  <c r="IK364" s="13"/>
      <c r="IL364" s="13"/>
      <c r="IM364" s="13"/>
      <c r="IN364" s="13"/>
      <c r="IO364" s="13"/>
      <c r="IP364" s="13"/>
      <c r="IQ364" s="13"/>
      <c r="IR364" s="13"/>
      <c r="IS364" s="13"/>
      <c r="IT364" s="13"/>
      <c r="IU364" s="13"/>
      <c r="IV364" s="13"/>
    </row>
    <row r="365" spans="1:256" customFormat="1" ht="15">
      <c r="A365" s="13"/>
      <c r="B365" s="16"/>
      <c r="C365" s="25" t="s">
        <v>487</v>
      </c>
      <c r="D365" s="14"/>
      <c r="E365" s="26"/>
      <c r="F365" s="14"/>
      <c r="G365" s="98"/>
      <c r="H365" s="258"/>
      <c r="I365" s="24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  <c r="IK365" s="13"/>
      <c r="IL365" s="13"/>
      <c r="IM365" s="13"/>
      <c r="IN365" s="13"/>
      <c r="IO365" s="13"/>
      <c r="IP365" s="13"/>
      <c r="IQ365" s="13"/>
      <c r="IR365" s="13"/>
      <c r="IS365" s="13"/>
      <c r="IT365" s="13"/>
      <c r="IU365" s="13"/>
      <c r="IV365" s="13"/>
    </row>
    <row r="366" spans="1:256" customFormat="1" ht="15">
      <c r="A366" s="13"/>
      <c r="B366" s="16"/>
      <c r="C366" s="25" t="s">
        <v>491</v>
      </c>
      <c r="D366" s="14"/>
      <c r="E366" s="26"/>
      <c r="F366" s="14"/>
      <c r="G366" s="98"/>
      <c r="H366" s="251"/>
      <c r="I366" s="24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  <c r="IK366" s="13"/>
      <c r="IL366" s="13"/>
      <c r="IM366" s="13"/>
      <c r="IN366" s="13"/>
      <c r="IO366" s="13"/>
      <c r="IP366" s="13"/>
      <c r="IQ366" s="13"/>
      <c r="IR366" s="13"/>
      <c r="IS366" s="13"/>
      <c r="IT366" s="13"/>
      <c r="IU366" s="13"/>
      <c r="IV366" s="13"/>
    </row>
    <row r="367" spans="1:256" customFormat="1" ht="15">
      <c r="A367" s="13"/>
      <c r="B367" s="16"/>
      <c r="C367" s="25" t="s">
        <v>463</v>
      </c>
      <c r="D367" s="14"/>
      <c r="E367" s="26" t="s">
        <v>355</v>
      </c>
      <c r="F367" s="14"/>
      <c r="G367" s="98"/>
      <c r="H367" s="251">
        <f>+G367*D367*F367</f>
        <v>0</v>
      </c>
      <c r="I367" s="24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  <c r="II367" s="13"/>
      <c r="IJ367" s="13"/>
      <c r="IK367" s="13"/>
      <c r="IL367" s="13"/>
      <c r="IM367" s="13"/>
      <c r="IN367" s="13"/>
      <c r="IO367" s="13"/>
      <c r="IP367" s="13"/>
      <c r="IQ367" s="13"/>
      <c r="IR367" s="13"/>
      <c r="IS367" s="13"/>
      <c r="IT367" s="13"/>
      <c r="IU367" s="13"/>
      <c r="IV367" s="13"/>
    </row>
    <row r="368" spans="1:256" customFormat="1" ht="15">
      <c r="A368" s="13"/>
      <c r="B368" s="16"/>
      <c r="C368" s="25"/>
      <c r="D368" s="14"/>
      <c r="E368" s="26"/>
      <c r="F368" s="14"/>
      <c r="G368" s="98"/>
      <c r="H368" s="249">
        <f>SUM(H365:H367)</f>
        <v>0</v>
      </c>
      <c r="I368" s="24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  <c r="IK368" s="13"/>
      <c r="IL368" s="13"/>
      <c r="IM368" s="13"/>
      <c r="IN368" s="13"/>
      <c r="IO368" s="13"/>
      <c r="IP368" s="13"/>
      <c r="IQ368" s="13"/>
      <c r="IR368" s="13"/>
      <c r="IS368" s="13"/>
      <c r="IT368" s="13"/>
      <c r="IU368" s="13"/>
      <c r="IV368" s="13"/>
    </row>
    <row r="369" spans="1:256" customFormat="1" ht="15">
      <c r="A369" s="13"/>
      <c r="B369" s="16"/>
      <c r="C369" s="25" t="s">
        <v>492</v>
      </c>
      <c r="D369" s="14"/>
      <c r="E369" s="26"/>
      <c r="F369" s="14"/>
      <c r="G369" s="98"/>
      <c r="H369" s="251"/>
      <c r="I369" s="24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  <c r="IK369" s="13"/>
      <c r="IL369" s="13"/>
      <c r="IM369" s="13"/>
      <c r="IN369" s="13"/>
      <c r="IO369" s="13"/>
      <c r="IP369" s="13"/>
      <c r="IQ369" s="13"/>
      <c r="IR369" s="13"/>
      <c r="IS369" s="13"/>
      <c r="IT369" s="13"/>
      <c r="IU369" s="13"/>
      <c r="IV369" s="13"/>
    </row>
    <row r="370" spans="1:256" customFormat="1" ht="15">
      <c r="A370" s="13"/>
      <c r="B370" s="16"/>
      <c r="C370" s="25" t="s">
        <v>493</v>
      </c>
      <c r="D370" s="14"/>
      <c r="E370" s="26"/>
      <c r="F370" s="14"/>
      <c r="G370" s="98"/>
      <c r="H370" s="251"/>
      <c r="I370" s="24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  <c r="II370" s="13"/>
      <c r="IJ370" s="13"/>
      <c r="IK370" s="13"/>
      <c r="IL370" s="13"/>
      <c r="IM370" s="13"/>
      <c r="IN370" s="13"/>
      <c r="IO370" s="13"/>
      <c r="IP370" s="13"/>
      <c r="IQ370" s="13"/>
      <c r="IR370" s="13"/>
      <c r="IS370" s="13"/>
      <c r="IT370" s="13"/>
      <c r="IU370" s="13"/>
      <c r="IV370" s="13"/>
    </row>
    <row r="371" spans="1:256" customFormat="1" ht="15">
      <c r="A371" s="13"/>
      <c r="B371" s="16"/>
      <c r="C371" s="25" t="s">
        <v>463</v>
      </c>
      <c r="D371" s="14"/>
      <c r="E371" s="26" t="s">
        <v>355</v>
      </c>
      <c r="F371" s="14"/>
      <c r="G371" s="98"/>
      <c r="H371" s="251">
        <f>+G371*D371*F371</f>
        <v>0</v>
      </c>
      <c r="I371" s="24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  <c r="II371" s="13"/>
      <c r="IJ371" s="13"/>
      <c r="IK371" s="13"/>
      <c r="IL371" s="13"/>
      <c r="IM371" s="13"/>
      <c r="IN371" s="13"/>
      <c r="IO371" s="13"/>
      <c r="IP371" s="13"/>
      <c r="IQ371" s="13"/>
      <c r="IR371" s="13"/>
      <c r="IS371" s="13"/>
      <c r="IT371" s="13"/>
      <c r="IU371" s="13"/>
      <c r="IV371" s="13"/>
    </row>
    <row r="372" spans="1:256" customFormat="1" ht="15">
      <c r="A372" s="13"/>
      <c r="B372" s="16"/>
      <c r="C372" s="25"/>
      <c r="D372" s="14"/>
      <c r="E372" s="26"/>
      <c r="F372" s="14"/>
      <c r="G372" s="98"/>
      <c r="H372" s="249">
        <f>SUM(H369:H371)</f>
        <v>0</v>
      </c>
      <c r="I372" s="24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  <c r="IM372" s="13"/>
      <c r="IN372" s="13"/>
      <c r="IO372" s="13"/>
      <c r="IP372" s="13"/>
      <c r="IQ372" s="13"/>
      <c r="IR372" s="13"/>
      <c r="IS372" s="13"/>
      <c r="IT372" s="13"/>
      <c r="IU372" s="13"/>
      <c r="IV372" s="13"/>
    </row>
    <row r="373" spans="1:256" customFormat="1" ht="15">
      <c r="A373" s="13"/>
      <c r="B373" s="16"/>
      <c r="C373" s="25" t="s">
        <v>494</v>
      </c>
      <c r="D373" s="14"/>
      <c r="E373" s="26"/>
      <c r="F373" s="14"/>
      <c r="G373" s="98"/>
      <c r="H373" s="251"/>
      <c r="I373" s="24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  <c r="IL373" s="13"/>
      <c r="IM373" s="13"/>
      <c r="IN373" s="13"/>
      <c r="IO373" s="13"/>
      <c r="IP373" s="13"/>
      <c r="IQ373" s="13"/>
      <c r="IR373" s="13"/>
      <c r="IS373" s="13"/>
      <c r="IT373" s="13"/>
      <c r="IU373" s="13"/>
      <c r="IV373" s="13"/>
    </row>
    <row r="374" spans="1:256" customFormat="1" ht="15">
      <c r="A374" s="13"/>
      <c r="B374" s="16"/>
      <c r="C374" s="25" t="s">
        <v>495</v>
      </c>
      <c r="D374" s="14"/>
      <c r="E374" s="26"/>
      <c r="F374" s="14"/>
      <c r="G374" s="98"/>
      <c r="H374" s="251"/>
      <c r="I374" s="24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3"/>
      <c r="IL374" s="13"/>
      <c r="IM374" s="13"/>
      <c r="IN374" s="13"/>
      <c r="IO374" s="13"/>
      <c r="IP374" s="13"/>
      <c r="IQ374" s="13"/>
      <c r="IR374" s="13"/>
      <c r="IS374" s="13"/>
      <c r="IT374" s="13"/>
      <c r="IU374" s="13"/>
      <c r="IV374" s="13"/>
    </row>
    <row r="375" spans="1:256" customFormat="1" ht="15">
      <c r="A375" s="13"/>
      <c r="B375" s="16"/>
      <c r="C375" s="25" t="s">
        <v>463</v>
      </c>
      <c r="D375" s="14"/>
      <c r="E375" s="26" t="s">
        <v>355</v>
      </c>
      <c r="F375" s="14"/>
      <c r="G375" s="98"/>
      <c r="H375" s="251">
        <f>+G375*D375*F375</f>
        <v>0</v>
      </c>
      <c r="I375" s="24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  <c r="IL375" s="13"/>
      <c r="IM375" s="13"/>
      <c r="IN375" s="13"/>
      <c r="IO375" s="13"/>
      <c r="IP375" s="13"/>
      <c r="IQ375" s="13"/>
      <c r="IR375" s="13"/>
      <c r="IS375" s="13"/>
      <c r="IT375" s="13"/>
      <c r="IU375" s="13"/>
      <c r="IV375" s="13"/>
    </row>
    <row r="376" spans="1:256" customFormat="1" ht="15">
      <c r="A376" s="13"/>
      <c r="B376" s="16"/>
      <c r="C376" s="25"/>
      <c r="D376" s="14"/>
      <c r="E376" s="26"/>
      <c r="F376" s="14"/>
      <c r="G376" s="98"/>
      <c r="H376" s="249">
        <f>SUM(H373:H375)</f>
        <v>0</v>
      </c>
      <c r="I376" s="24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  <c r="IG376" s="13"/>
      <c r="IH376" s="13"/>
      <c r="II376" s="13"/>
      <c r="IJ376" s="13"/>
      <c r="IK376" s="13"/>
      <c r="IL376" s="13"/>
      <c r="IM376" s="13"/>
      <c r="IN376" s="13"/>
      <c r="IO376" s="13"/>
      <c r="IP376" s="13"/>
      <c r="IQ376" s="13"/>
      <c r="IR376" s="13"/>
      <c r="IS376" s="13"/>
      <c r="IT376" s="13"/>
      <c r="IU376" s="13"/>
      <c r="IV376" s="13"/>
    </row>
    <row r="377" spans="1:256" customFormat="1" ht="15">
      <c r="A377" s="13"/>
      <c r="B377" s="16"/>
      <c r="C377" s="25" t="s">
        <v>494</v>
      </c>
      <c r="D377" s="14"/>
      <c r="E377" s="26"/>
      <c r="F377" s="14"/>
      <c r="G377" s="98"/>
      <c r="H377" s="258"/>
      <c r="I377" s="24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  <c r="IG377" s="13"/>
      <c r="IH377" s="13"/>
      <c r="II377" s="13"/>
      <c r="IJ377" s="13"/>
      <c r="IK377" s="13"/>
      <c r="IL377" s="13"/>
      <c r="IM377" s="13"/>
      <c r="IN377" s="13"/>
      <c r="IO377" s="13"/>
      <c r="IP377" s="13"/>
      <c r="IQ377" s="13"/>
      <c r="IR377" s="13"/>
      <c r="IS377" s="13"/>
      <c r="IT377" s="13"/>
      <c r="IU377" s="13"/>
      <c r="IV377" s="13"/>
    </row>
    <row r="378" spans="1:256" customFormat="1" ht="15">
      <c r="A378" s="13"/>
      <c r="B378" s="16"/>
      <c r="C378" s="25" t="s">
        <v>496</v>
      </c>
      <c r="D378" s="14"/>
      <c r="E378" s="26"/>
      <c r="F378" s="14"/>
      <c r="G378" s="98"/>
      <c r="H378" s="251"/>
      <c r="I378" s="24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  <c r="IG378" s="13"/>
      <c r="IH378" s="13"/>
      <c r="II378" s="13"/>
      <c r="IJ378" s="13"/>
      <c r="IK378" s="13"/>
      <c r="IL378" s="13"/>
      <c r="IM378" s="13"/>
      <c r="IN378" s="13"/>
      <c r="IO378" s="13"/>
      <c r="IP378" s="13"/>
      <c r="IQ378" s="13"/>
      <c r="IR378" s="13"/>
      <c r="IS378" s="13"/>
      <c r="IT378" s="13"/>
      <c r="IU378" s="13"/>
      <c r="IV378" s="13"/>
    </row>
    <row r="379" spans="1:256" customFormat="1" ht="15">
      <c r="A379" s="13"/>
      <c r="B379" s="16"/>
      <c r="C379" s="25" t="s">
        <v>463</v>
      </c>
      <c r="D379" s="14"/>
      <c r="E379" s="26" t="s">
        <v>355</v>
      </c>
      <c r="F379" s="14"/>
      <c r="G379" s="98"/>
      <c r="H379" s="251">
        <f>+G379*D379*F379</f>
        <v>0</v>
      </c>
      <c r="I379" s="24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  <c r="IC379" s="13"/>
      <c r="ID379" s="13"/>
      <c r="IE379" s="13"/>
      <c r="IF379" s="13"/>
      <c r="IG379" s="13"/>
      <c r="IH379" s="13"/>
      <c r="II379" s="13"/>
      <c r="IJ379" s="13"/>
      <c r="IK379" s="13"/>
      <c r="IL379" s="13"/>
      <c r="IM379" s="13"/>
      <c r="IN379" s="13"/>
      <c r="IO379" s="13"/>
      <c r="IP379" s="13"/>
      <c r="IQ379" s="13"/>
      <c r="IR379" s="13"/>
      <c r="IS379" s="13"/>
      <c r="IT379" s="13"/>
      <c r="IU379" s="13"/>
      <c r="IV379" s="13"/>
    </row>
    <row r="380" spans="1:256" customFormat="1" ht="15">
      <c r="A380" s="13"/>
      <c r="B380" s="16"/>
      <c r="C380" s="25"/>
      <c r="D380" s="14"/>
      <c r="E380" s="26"/>
      <c r="F380" s="14"/>
      <c r="G380" s="98"/>
      <c r="H380" s="249">
        <f>SUM(H377:H379)</f>
        <v>0</v>
      </c>
      <c r="I380" s="24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  <c r="IC380" s="13"/>
      <c r="ID380" s="13"/>
      <c r="IE380" s="13"/>
      <c r="IF380" s="13"/>
      <c r="IG380" s="13"/>
      <c r="IH380" s="13"/>
      <c r="II380" s="13"/>
      <c r="IJ380" s="13"/>
      <c r="IK380" s="13"/>
      <c r="IL380" s="13"/>
      <c r="IM380" s="13"/>
      <c r="IN380" s="13"/>
      <c r="IO380" s="13"/>
      <c r="IP380" s="13"/>
      <c r="IQ380" s="13"/>
      <c r="IR380" s="13"/>
      <c r="IS380" s="13"/>
      <c r="IT380" s="13"/>
      <c r="IU380" s="13"/>
      <c r="IV380" s="13"/>
    </row>
    <row r="381" spans="1:256" customFormat="1" ht="15">
      <c r="A381" s="13"/>
      <c r="B381" s="16"/>
      <c r="C381" s="25" t="s">
        <v>497</v>
      </c>
      <c r="D381" s="14"/>
      <c r="E381" s="26"/>
      <c r="F381" s="14"/>
      <c r="G381" s="98"/>
      <c r="H381" s="251"/>
      <c r="I381" s="24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  <c r="IG381" s="13"/>
      <c r="IH381" s="13"/>
      <c r="II381" s="13"/>
      <c r="IJ381" s="13"/>
      <c r="IK381" s="13"/>
      <c r="IL381" s="13"/>
      <c r="IM381" s="13"/>
      <c r="IN381" s="13"/>
      <c r="IO381" s="13"/>
      <c r="IP381" s="13"/>
      <c r="IQ381" s="13"/>
      <c r="IR381" s="13"/>
      <c r="IS381" s="13"/>
      <c r="IT381" s="13"/>
      <c r="IU381" s="13"/>
      <c r="IV381" s="13"/>
    </row>
    <row r="382" spans="1:256" customFormat="1" ht="15">
      <c r="A382" s="13"/>
      <c r="B382" s="16"/>
      <c r="C382" s="25" t="s">
        <v>498</v>
      </c>
      <c r="D382" s="14"/>
      <c r="E382" s="26"/>
      <c r="F382" s="14"/>
      <c r="G382" s="98"/>
      <c r="H382" s="251"/>
      <c r="I382" s="24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  <c r="IL382" s="13"/>
      <c r="IM382" s="13"/>
      <c r="IN382" s="13"/>
      <c r="IO382" s="13"/>
      <c r="IP382" s="13"/>
      <c r="IQ382" s="13"/>
      <c r="IR382" s="13"/>
      <c r="IS382" s="13"/>
      <c r="IT382" s="13"/>
      <c r="IU382" s="13"/>
      <c r="IV382" s="13"/>
    </row>
    <row r="383" spans="1:256" customFormat="1" ht="15">
      <c r="A383" s="13"/>
      <c r="B383" s="16"/>
      <c r="C383" s="25" t="s">
        <v>463</v>
      </c>
      <c r="D383" s="14"/>
      <c r="E383" s="26" t="s">
        <v>355</v>
      </c>
      <c r="F383" s="14"/>
      <c r="G383" s="98"/>
      <c r="H383" s="251">
        <f>+G383*D383*F383</f>
        <v>0</v>
      </c>
      <c r="I383" s="24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  <c r="IM383" s="13"/>
      <c r="IN383" s="13"/>
      <c r="IO383" s="13"/>
      <c r="IP383" s="13"/>
      <c r="IQ383" s="13"/>
      <c r="IR383" s="13"/>
      <c r="IS383" s="13"/>
      <c r="IT383" s="13"/>
      <c r="IU383" s="13"/>
      <c r="IV383" s="13"/>
    </row>
    <row r="384" spans="1:256" customFormat="1" ht="15">
      <c r="A384" s="13"/>
      <c r="B384" s="16"/>
      <c r="C384" s="25"/>
      <c r="D384" s="14"/>
      <c r="E384" s="26"/>
      <c r="F384" s="14"/>
      <c r="G384" s="98"/>
      <c r="H384" s="249">
        <f>SUM(H381:H383)</f>
        <v>0</v>
      </c>
      <c r="I384" s="24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  <c r="IM384" s="13"/>
      <c r="IN384" s="13"/>
      <c r="IO384" s="13"/>
      <c r="IP384" s="13"/>
      <c r="IQ384" s="13"/>
      <c r="IR384" s="13"/>
      <c r="IS384" s="13"/>
      <c r="IT384" s="13"/>
      <c r="IU384" s="13"/>
      <c r="IV384" s="13"/>
    </row>
    <row r="385" spans="1:256" customFormat="1" ht="15">
      <c r="A385" s="13"/>
      <c r="B385" s="16"/>
      <c r="C385" s="25" t="s">
        <v>497</v>
      </c>
      <c r="D385" s="14"/>
      <c r="E385" s="26"/>
      <c r="F385" s="14"/>
      <c r="G385" s="98"/>
      <c r="H385" s="251"/>
      <c r="I385" s="24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  <c r="IM385" s="13"/>
      <c r="IN385" s="13"/>
      <c r="IO385" s="13"/>
      <c r="IP385" s="13"/>
      <c r="IQ385" s="13"/>
      <c r="IR385" s="13"/>
      <c r="IS385" s="13"/>
      <c r="IT385" s="13"/>
      <c r="IU385" s="13"/>
      <c r="IV385" s="13"/>
    </row>
    <row r="386" spans="1:256" customFormat="1" ht="15">
      <c r="A386" s="13"/>
      <c r="B386" s="16"/>
      <c r="C386" s="25" t="s">
        <v>499</v>
      </c>
      <c r="D386" s="14"/>
      <c r="E386" s="26"/>
      <c r="F386" s="14"/>
      <c r="G386" s="98"/>
      <c r="H386" s="251"/>
      <c r="I386" s="24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  <c r="IM386" s="13"/>
      <c r="IN386" s="13"/>
      <c r="IO386" s="13"/>
      <c r="IP386" s="13"/>
      <c r="IQ386" s="13"/>
      <c r="IR386" s="13"/>
      <c r="IS386" s="13"/>
      <c r="IT386" s="13"/>
      <c r="IU386" s="13"/>
      <c r="IV386" s="13"/>
    </row>
    <row r="387" spans="1:256" customFormat="1" ht="15">
      <c r="A387" s="13"/>
      <c r="B387" s="16"/>
      <c r="C387" s="25" t="s">
        <v>463</v>
      </c>
      <c r="D387" s="14"/>
      <c r="E387" s="26" t="s">
        <v>355</v>
      </c>
      <c r="F387" s="14"/>
      <c r="G387" s="98"/>
      <c r="H387" s="251">
        <f>+G387*D387*F387</f>
        <v>0</v>
      </c>
      <c r="I387" s="24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  <c r="IM387" s="13"/>
      <c r="IN387" s="13"/>
      <c r="IO387" s="13"/>
      <c r="IP387" s="13"/>
      <c r="IQ387" s="13"/>
      <c r="IR387" s="13"/>
      <c r="IS387" s="13"/>
      <c r="IT387" s="13"/>
      <c r="IU387" s="13"/>
      <c r="IV387" s="13"/>
    </row>
    <row r="388" spans="1:256" customFormat="1" ht="15">
      <c r="A388" s="13"/>
      <c r="B388" s="16"/>
      <c r="C388" s="25"/>
      <c r="D388" s="14"/>
      <c r="E388" s="26"/>
      <c r="F388" s="14"/>
      <c r="G388" s="98"/>
      <c r="H388" s="249">
        <f>SUM(H385:H387)</f>
        <v>0</v>
      </c>
      <c r="I388" s="24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  <c r="IM388" s="13"/>
      <c r="IN388" s="13"/>
      <c r="IO388" s="13"/>
      <c r="IP388" s="13"/>
      <c r="IQ388" s="13"/>
      <c r="IR388" s="13"/>
      <c r="IS388" s="13"/>
      <c r="IT388" s="13"/>
      <c r="IU388" s="13"/>
      <c r="IV388" s="13"/>
    </row>
    <row r="389" spans="1:256" customFormat="1" ht="15">
      <c r="A389" s="13"/>
      <c r="B389" s="16"/>
      <c r="C389" s="25" t="s">
        <v>497</v>
      </c>
      <c r="D389" s="14"/>
      <c r="E389" s="26"/>
      <c r="F389" s="14"/>
      <c r="G389" s="98"/>
      <c r="H389" s="258"/>
      <c r="I389" s="24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</row>
    <row r="390" spans="1:256" customFormat="1" ht="15">
      <c r="A390" s="13"/>
      <c r="B390" s="16"/>
      <c r="C390" s="25" t="s">
        <v>500</v>
      </c>
      <c r="D390" s="14"/>
      <c r="E390" s="26"/>
      <c r="F390" s="14"/>
      <c r="G390" s="98"/>
      <c r="H390" s="251"/>
      <c r="I390" s="24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:256" customFormat="1" ht="15">
      <c r="A391" s="13"/>
      <c r="B391" s="16"/>
      <c r="C391" s="25" t="s">
        <v>463</v>
      </c>
      <c r="D391" s="14"/>
      <c r="E391" s="26" t="s">
        <v>355</v>
      </c>
      <c r="F391" s="14"/>
      <c r="G391" s="98"/>
      <c r="H391" s="251">
        <f>+G391*D391*F391</f>
        <v>0</v>
      </c>
      <c r="I391" s="24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:256" customFormat="1" ht="15">
      <c r="A392" s="13"/>
      <c r="B392" s="16"/>
      <c r="C392" s="25"/>
      <c r="D392" s="14"/>
      <c r="E392" s="26"/>
      <c r="F392" s="14"/>
      <c r="G392" s="98"/>
      <c r="H392" s="249">
        <f>SUM(H389:H391)</f>
        <v>0</v>
      </c>
      <c r="I392" s="24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:256" customFormat="1" ht="15">
      <c r="A393" s="13"/>
      <c r="B393" s="16"/>
      <c r="C393" s="25" t="s">
        <v>497</v>
      </c>
      <c r="D393" s="14"/>
      <c r="E393" s="26"/>
      <c r="F393" s="14"/>
      <c r="G393" s="98"/>
      <c r="H393" s="251"/>
      <c r="I393" s="24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:256" customFormat="1" ht="15">
      <c r="A394" s="13"/>
      <c r="B394" s="16"/>
      <c r="C394" s="25" t="s">
        <v>501</v>
      </c>
      <c r="D394" s="14"/>
      <c r="E394" s="26"/>
      <c r="F394" s="14"/>
      <c r="G394" s="98"/>
      <c r="H394" s="251"/>
      <c r="I394" s="24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:256" customFormat="1" ht="15">
      <c r="A395" s="13"/>
      <c r="B395" s="16"/>
      <c r="C395" s="25" t="s">
        <v>463</v>
      </c>
      <c r="D395" s="14"/>
      <c r="E395" s="26" t="s">
        <v>355</v>
      </c>
      <c r="F395" s="14"/>
      <c r="G395" s="98"/>
      <c r="H395" s="251">
        <f>+G395*D395*F395</f>
        <v>0</v>
      </c>
      <c r="I395" s="24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:256" customFormat="1" ht="15">
      <c r="A396" s="13"/>
      <c r="B396" s="16"/>
      <c r="C396" s="25"/>
      <c r="D396" s="14"/>
      <c r="E396" s="26"/>
      <c r="F396" s="14"/>
      <c r="G396" s="98"/>
      <c r="H396" s="249">
        <f>SUM(H393:H395)</f>
        <v>0</v>
      </c>
      <c r="I396" s="24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:256" customFormat="1" ht="15">
      <c r="A397" s="13"/>
      <c r="B397" s="16"/>
      <c r="C397" s="25" t="s">
        <v>502</v>
      </c>
      <c r="D397" s="14"/>
      <c r="E397" s="26"/>
      <c r="F397" s="14"/>
      <c r="G397" s="98"/>
      <c r="H397" s="251"/>
      <c r="I397" s="24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:256" customFormat="1" ht="15">
      <c r="A398" s="13"/>
      <c r="B398" s="16"/>
      <c r="C398" s="25" t="s">
        <v>463</v>
      </c>
      <c r="D398" s="14"/>
      <c r="E398" s="26" t="s">
        <v>355</v>
      </c>
      <c r="F398" s="14"/>
      <c r="G398" s="98"/>
      <c r="H398" s="251">
        <f>+G398*D398*F398</f>
        <v>0</v>
      </c>
      <c r="I398" s="24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:256" customFormat="1" ht="15">
      <c r="A399" s="13"/>
      <c r="B399" s="16"/>
      <c r="C399" s="25"/>
      <c r="D399" s="14"/>
      <c r="E399" s="26"/>
      <c r="F399" s="14"/>
      <c r="G399" s="98"/>
      <c r="H399" s="249">
        <f>SUM(H397:H398)</f>
        <v>0</v>
      </c>
      <c r="I399" s="24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:256" customFormat="1" ht="15">
      <c r="A400" s="13"/>
      <c r="B400" s="16"/>
      <c r="C400" s="25" t="s">
        <v>502</v>
      </c>
      <c r="D400" s="14"/>
      <c r="E400" s="26"/>
      <c r="F400" s="14"/>
      <c r="G400" s="98"/>
      <c r="H400" s="251"/>
      <c r="I400" s="24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:256" customFormat="1" ht="15">
      <c r="A401" s="13"/>
      <c r="B401" s="16"/>
      <c r="C401" s="25" t="s">
        <v>463</v>
      </c>
      <c r="D401" s="14"/>
      <c r="E401" s="26" t="s">
        <v>355</v>
      </c>
      <c r="F401" s="14"/>
      <c r="G401" s="98"/>
      <c r="H401" s="251">
        <f>+G401*D401*F401</f>
        <v>0</v>
      </c>
      <c r="I401" s="24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:256" customFormat="1" ht="15">
      <c r="A402" s="13"/>
      <c r="B402" s="16"/>
      <c r="C402" s="29"/>
      <c r="D402" s="14"/>
      <c r="E402" s="26"/>
      <c r="F402" s="14"/>
      <c r="G402" s="98"/>
      <c r="H402" s="249">
        <f>SUM(H400:H401)</f>
        <v>0</v>
      </c>
      <c r="I402" s="260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:256">
      <c r="B403" s="50"/>
      <c r="C403" s="70" t="s">
        <v>503</v>
      </c>
      <c r="D403" s="51"/>
      <c r="E403" s="52"/>
      <c r="F403" s="51"/>
      <c r="G403" s="111"/>
      <c r="H403" s="240">
        <f>SUM(H340,H344,H348,H352,H356,H360,H364,H368,H372,H376,H380,H384,H388,H392,H396,H399,H402)</f>
        <v>0</v>
      </c>
      <c r="I403" s="263">
        <f>SUM(H403)</f>
        <v>0</v>
      </c>
    </row>
    <row r="404" spans="1:256">
      <c r="B404" s="61" t="s">
        <v>102</v>
      </c>
      <c r="C404" s="61" t="s">
        <v>504</v>
      </c>
      <c r="D404" s="23"/>
      <c r="E404" s="22"/>
      <c r="F404" s="23"/>
      <c r="G404" s="97"/>
      <c r="H404" s="250"/>
      <c r="I404" s="244"/>
    </row>
    <row r="405" spans="1:256">
      <c r="B405" s="25"/>
      <c r="C405" s="25" t="s">
        <v>104</v>
      </c>
      <c r="D405" s="14"/>
      <c r="E405" s="26"/>
      <c r="F405" s="14"/>
      <c r="G405" s="98"/>
      <c r="H405" s="258"/>
      <c r="I405" s="243"/>
    </row>
    <row r="406" spans="1:256">
      <c r="B406" s="25"/>
      <c r="C406" s="25" t="s">
        <v>445</v>
      </c>
      <c r="D406" s="14"/>
      <c r="E406" s="26" t="s">
        <v>355</v>
      </c>
      <c r="F406" s="14"/>
      <c r="G406" s="98"/>
      <c r="H406" s="251">
        <f>+G406*D406*F406</f>
        <v>0</v>
      </c>
      <c r="I406" s="243"/>
    </row>
    <row r="407" spans="1:256">
      <c r="B407" s="25"/>
      <c r="C407" s="25"/>
      <c r="D407" s="14"/>
      <c r="E407" s="26"/>
      <c r="F407" s="14"/>
      <c r="G407" s="98"/>
      <c r="H407" s="249">
        <f>SUM(H405:H406)</f>
        <v>0</v>
      </c>
      <c r="I407" s="243"/>
    </row>
    <row r="408" spans="1:256">
      <c r="B408" s="25"/>
      <c r="C408" s="25" t="s">
        <v>105</v>
      </c>
      <c r="D408" s="14"/>
      <c r="E408" s="26"/>
      <c r="F408" s="14"/>
      <c r="G408" s="98"/>
      <c r="H408" s="258"/>
      <c r="I408" s="243"/>
    </row>
    <row r="409" spans="1:256">
      <c r="B409" s="25"/>
      <c r="C409" s="25" t="s">
        <v>445</v>
      </c>
      <c r="D409" s="14"/>
      <c r="E409" s="26" t="s">
        <v>355</v>
      </c>
      <c r="F409" s="14"/>
      <c r="G409" s="98"/>
      <c r="H409" s="251">
        <f>+G409*D409*F409</f>
        <v>0</v>
      </c>
      <c r="I409" s="243"/>
    </row>
    <row r="410" spans="1:256">
      <c r="B410" s="25"/>
      <c r="C410" s="25"/>
      <c r="D410" s="14"/>
      <c r="E410" s="26"/>
      <c r="F410" s="14"/>
      <c r="G410" s="98"/>
      <c r="H410" s="249">
        <f>SUM(H408:H409)</f>
        <v>0</v>
      </c>
      <c r="I410" s="243"/>
    </row>
    <row r="411" spans="1:256">
      <c r="B411" s="25"/>
      <c r="C411" s="25" t="s">
        <v>106</v>
      </c>
      <c r="D411" s="14"/>
      <c r="E411" s="26"/>
      <c r="F411" s="14"/>
      <c r="G411" s="98"/>
      <c r="H411" s="258"/>
      <c r="I411" s="243"/>
    </row>
    <row r="412" spans="1:256">
      <c r="B412" s="25"/>
      <c r="C412" s="25" t="s">
        <v>445</v>
      </c>
      <c r="D412" s="14"/>
      <c r="E412" s="26" t="s">
        <v>355</v>
      </c>
      <c r="F412" s="14"/>
      <c r="G412" s="98"/>
      <c r="H412" s="251">
        <f>+G412*D412*F412</f>
        <v>0</v>
      </c>
      <c r="I412" s="243"/>
    </row>
    <row r="413" spans="1:256">
      <c r="B413" s="25"/>
      <c r="C413" s="25" t="s">
        <v>40</v>
      </c>
      <c r="D413" s="14"/>
      <c r="E413" s="26" t="s">
        <v>355</v>
      </c>
      <c r="F413" s="14"/>
      <c r="G413" s="98"/>
      <c r="H413" s="251">
        <f>+G413*D413*F413</f>
        <v>0</v>
      </c>
      <c r="I413" s="243"/>
    </row>
    <row r="414" spans="1:256">
      <c r="B414" s="25"/>
      <c r="C414" s="25"/>
      <c r="D414" s="14"/>
      <c r="E414" s="26"/>
      <c r="F414" s="14"/>
      <c r="G414" s="98"/>
      <c r="H414" s="249">
        <f>SUM(H411:H413)</f>
        <v>0</v>
      </c>
      <c r="I414" s="243"/>
    </row>
    <row r="415" spans="1:256">
      <c r="B415" s="50"/>
      <c r="C415" s="70" t="s">
        <v>107</v>
      </c>
      <c r="D415" s="51"/>
      <c r="E415" s="52"/>
      <c r="F415" s="51"/>
      <c r="G415" s="111"/>
      <c r="H415" s="240">
        <f>SUM(H407,H410,H414)</f>
        <v>0</v>
      </c>
      <c r="I415" s="240">
        <f>SUM(H415)</f>
        <v>0</v>
      </c>
    </row>
    <row r="416" spans="1:256">
      <c r="B416" s="78" t="s">
        <v>78</v>
      </c>
      <c r="C416" s="85" t="s">
        <v>505</v>
      </c>
      <c r="D416" s="79"/>
      <c r="E416" s="80"/>
      <c r="F416" s="79"/>
      <c r="G416" s="112"/>
      <c r="H416" s="240">
        <f>+H213+H232+H279+H335+H403+H415</f>
        <v>0</v>
      </c>
      <c r="I416" s="241"/>
    </row>
    <row r="417" spans="2:9">
      <c r="B417" s="64"/>
      <c r="C417" s="45"/>
      <c r="D417" s="45"/>
      <c r="E417" s="57"/>
      <c r="F417" s="45"/>
      <c r="G417" s="95"/>
      <c r="H417" s="264"/>
      <c r="I417" s="262"/>
    </row>
    <row r="418" spans="2:9">
      <c r="B418" s="78" t="s">
        <v>108</v>
      </c>
      <c r="C418" s="79" t="s">
        <v>506</v>
      </c>
      <c r="D418" s="87"/>
      <c r="E418" s="86"/>
      <c r="F418" s="87"/>
      <c r="G418" s="105"/>
      <c r="H418" s="265"/>
      <c r="I418" s="238"/>
    </row>
    <row r="419" spans="2:9">
      <c r="B419" s="61" t="s">
        <v>109</v>
      </c>
      <c r="C419" s="62" t="s">
        <v>110</v>
      </c>
      <c r="D419" s="22"/>
      <c r="E419" s="23"/>
      <c r="F419" s="22"/>
      <c r="G419" s="109"/>
      <c r="H419" s="244"/>
      <c r="I419" s="253"/>
    </row>
    <row r="420" spans="2:9">
      <c r="B420" s="25"/>
      <c r="C420" s="13" t="s">
        <v>507</v>
      </c>
      <c r="D420" s="26"/>
      <c r="E420" s="14" t="s">
        <v>355</v>
      </c>
      <c r="F420" s="26"/>
      <c r="H420" s="242">
        <f>+G420*D420*F420</f>
        <v>0</v>
      </c>
      <c r="I420" s="243"/>
    </row>
    <row r="421" spans="2:9">
      <c r="B421" s="25"/>
      <c r="C421" s="13" t="s">
        <v>111</v>
      </c>
      <c r="D421" s="26"/>
      <c r="E421" s="14" t="s">
        <v>355</v>
      </c>
      <c r="F421" s="26"/>
      <c r="H421" s="242">
        <f>+G421*D421*F421</f>
        <v>0</v>
      </c>
      <c r="I421" s="243"/>
    </row>
    <row r="422" spans="2:9">
      <c r="B422" s="25"/>
      <c r="C422" s="13" t="s">
        <v>112</v>
      </c>
      <c r="D422" s="26"/>
      <c r="E422" s="14" t="s">
        <v>355</v>
      </c>
      <c r="F422" s="26"/>
      <c r="H422" s="242">
        <f>+G422*D422*F422</f>
        <v>0</v>
      </c>
      <c r="I422" s="243"/>
    </row>
    <row r="423" spans="2:9">
      <c r="B423" s="25"/>
      <c r="C423" s="13" t="s">
        <v>362</v>
      </c>
      <c r="D423" s="26"/>
      <c r="E423" s="14" t="s">
        <v>355</v>
      </c>
      <c r="F423" s="26"/>
      <c r="H423" s="242">
        <f>+G423*D423*F423</f>
        <v>0</v>
      </c>
      <c r="I423" s="243"/>
    </row>
    <row r="424" spans="2:9">
      <c r="B424" s="25"/>
      <c r="C424" s="16" t="s">
        <v>113</v>
      </c>
      <c r="D424" s="37">
        <v>0.1</v>
      </c>
      <c r="E424" s="74" t="s">
        <v>114</v>
      </c>
      <c r="F424" s="26">
        <v>1</v>
      </c>
      <c r="G424" s="117">
        <f>SUM(H419)</f>
        <v>0</v>
      </c>
      <c r="H424" s="242">
        <f>+G424*D424*F424</f>
        <v>0</v>
      </c>
      <c r="I424" s="243"/>
    </row>
    <row r="425" spans="2:9">
      <c r="B425" s="25"/>
      <c r="C425" s="16"/>
      <c r="D425" s="37"/>
      <c r="E425" s="74"/>
      <c r="F425" s="26"/>
      <c r="G425" s="117"/>
      <c r="H425" s="242"/>
      <c r="I425" s="243"/>
    </row>
    <row r="426" spans="2:9">
      <c r="B426" s="49"/>
      <c r="C426" s="71" t="s">
        <v>115</v>
      </c>
      <c r="D426" s="30"/>
      <c r="E426" s="31"/>
      <c r="F426" s="30"/>
      <c r="G426" s="108"/>
      <c r="H426" s="239">
        <f>SUM(H419:H425)</f>
        <v>0</v>
      </c>
      <c r="I426" s="239">
        <f>SUM(H426)</f>
        <v>0</v>
      </c>
    </row>
    <row r="427" spans="2:9">
      <c r="B427" s="61" t="s">
        <v>116</v>
      </c>
      <c r="C427" s="62" t="s">
        <v>117</v>
      </c>
      <c r="D427" s="22"/>
      <c r="E427" s="22"/>
      <c r="F427" s="23"/>
      <c r="G427" s="97"/>
      <c r="H427" s="244"/>
      <c r="I427" s="253"/>
    </row>
    <row r="428" spans="2:9">
      <c r="B428" s="25"/>
      <c r="C428" s="16" t="s">
        <v>508</v>
      </c>
      <c r="D428" s="26"/>
      <c r="E428" s="26" t="s">
        <v>355</v>
      </c>
      <c r="F428" s="39"/>
      <c r="G428" s="113"/>
      <c r="H428" s="242">
        <f>+G428*D428*F428</f>
        <v>0</v>
      </c>
      <c r="I428" s="243"/>
    </row>
    <row r="429" spans="2:9">
      <c r="B429" s="25"/>
      <c r="C429" s="13" t="s">
        <v>362</v>
      </c>
      <c r="D429" s="26"/>
      <c r="E429" s="14" t="s">
        <v>355</v>
      </c>
      <c r="F429" s="26"/>
      <c r="H429" s="242">
        <f>+G429*D429*F429</f>
        <v>0</v>
      </c>
      <c r="I429" s="243"/>
    </row>
    <row r="430" spans="2:9">
      <c r="B430" s="25"/>
      <c r="C430" s="16" t="s">
        <v>113</v>
      </c>
      <c r="D430" s="37">
        <v>0.1</v>
      </c>
      <c r="E430" s="26" t="s">
        <v>114</v>
      </c>
      <c r="F430" s="14"/>
      <c r="G430" s="113">
        <f>SUM(H427)</f>
        <v>0</v>
      </c>
      <c r="H430" s="242">
        <f>+G430*D430*F430</f>
        <v>0</v>
      </c>
      <c r="I430" s="243"/>
    </row>
    <row r="431" spans="2:9">
      <c r="B431" s="25"/>
      <c r="C431" s="16"/>
      <c r="D431" s="37"/>
      <c r="E431" s="26"/>
      <c r="F431" s="14"/>
      <c r="G431" s="113"/>
      <c r="H431" s="242"/>
      <c r="I431" s="243"/>
    </row>
    <row r="432" spans="2:9">
      <c r="B432" s="49"/>
      <c r="C432" s="71" t="s">
        <v>118</v>
      </c>
      <c r="D432" s="30"/>
      <c r="E432" s="30"/>
      <c r="F432" s="31"/>
      <c r="G432" s="100"/>
      <c r="H432" s="239">
        <f>SUM(H427:H431)</f>
        <v>0</v>
      </c>
      <c r="I432" s="239">
        <f>SUM(H432)</f>
        <v>0</v>
      </c>
    </row>
    <row r="433" spans="2:9">
      <c r="B433" s="61" t="s">
        <v>119</v>
      </c>
      <c r="C433" s="62" t="s">
        <v>120</v>
      </c>
      <c r="D433" s="22"/>
      <c r="E433" s="22"/>
      <c r="F433" s="23"/>
      <c r="G433" s="97"/>
      <c r="H433" s="244"/>
      <c r="I433" s="253"/>
    </row>
    <row r="434" spans="2:9">
      <c r="B434" s="25"/>
      <c r="C434" s="16" t="s">
        <v>509</v>
      </c>
      <c r="D434" s="26"/>
      <c r="E434" s="26" t="s">
        <v>154</v>
      </c>
      <c r="F434" s="14"/>
      <c r="G434" s="98"/>
      <c r="H434" s="242">
        <f>+G434*D434*F434</f>
        <v>0</v>
      </c>
      <c r="I434" s="243"/>
    </row>
    <row r="435" spans="2:9">
      <c r="B435" s="25"/>
      <c r="C435" s="16" t="s">
        <v>510</v>
      </c>
      <c r="D435" s="26"/>
      <c r="E435" s="26" t="s">
        <v>154</v>
      </c>
      <c r="F435" s="14"/>
      <c r="G435" s="98"/>
      <c r="H435" s="242">
        <f>+G435*D435*F435</f>
        <v>0</v>
      </c>
      <c r="I435" s="243"/>
    </row>
    <row r="436" spans="2:9">
      <c r="B436" s="25"/>
      <c r="C436" s="16" t="s">
        <v>511</v>
      </c>
      <c r="D436" s="26"/>
      <c r="E436" s="26" t="s">
        <v>154</v>
      </c>
      <c r="F436" s="14"/>
      <c r="G436" s="98"/>
      <c r="H436" s="242">
        <f>+G436*D436*F436</f>
        <v>0</v>
      </c>
      <c r="I436" s="243"/>
    </row>
    <row r="437" spans="2:9">
      <c r="B437" s="25"/>
      <c r="C437" s="16" t="s">
        <v>121</v>
      </c>
      <c r="D437" s="26"/>
      <c r="E437" s="26" t="s">
        <v>154</v>
      </c>
      <c r="F437" s="14"/>
      <c r="G437" s="98"/>
      <c r="H437" s="242">
        <f>+G437*D437*F437</f>
        <v>0</v>
      </c>
      <c r="I437" s="243"/>
    </row>
    <row r="438" spans="2:9">
      <c r="B438" s="25"/>
      <c r="C438" s="16"/>
      <c r="D438" s="26"/>
      <c r="E438" s="26"/>
      <c r="F438" s="14"/>
      <c r="G438" s="98"/>
      <c r="H438" s="242"/>
      <c r="I438" s="243"/>
    </row>
    <row r="439" spans="2:9">
      <c r="B439" s="29"/>
      <c r="C439" s="38" t="s">
        <v>122</v>
      </c>
      <c r="D439" s="30"/>
      <c r="E439" s="30"/>
      <c r="F439" s="31"/>
      <c r="G439" s="100"/>
      <c r="H439" s="239">
        <f>SUM(H433:H438)</f>
        <v>0</v>
      </c>
      <c r="I439" s="239">
        <f>SUM(H439)</f>
        <v>0</v>
      </c>
    </row>
    <row r="440" spans="2:9">
      <c r="B440" s="78" t="s">
        <v>108</v>
      </c>
      <c r="C440" s="85" t="s">
        <v>512</v>
      </c>
      <c r="D440" s="79"/>
      <c r="E440" s="80"/>
      <c r="F440" s="79"/>
      <c r="G440" s="112"/>
      <c r="H440" s="240">
        <f>+H426+H432+H439</f>
        <v>0</v>
      </c>
      <c r="I440" s="241"/>
    </row>
    <row r="441" spans="2:9">
      <c r="B441" s="16"/>
      <c r="H441" s="266"/>
      <c r="I441" s="254"/>
    </row>
    <row r="442" spans="2:9">
      <c r="B442" s="78" t="s">
        <v>123</v>
      </c>
      <c r="C442" s="79" t="s">
        <v>126</v>
      </c>
      <c r="D442" s="87"/>
      <c r="E442" s="86"/>
      <c r="F442" s="87"/>
      <c r="G442" s="105"/>
      <c r="H442" s="265"/>
      <c r="I442" s="238"/>
    </row>
    <row r="443" spans="2:9">
      <c r="B443" s="61" t="s">
        <v>124</v>
      </c>
      <c r="C443" s="62" t="s">
        <v>513</v>
      </c>
      <c r="D443" s="22"/>
      <c r="E443" s="22"/>
      <c r="F443" s="23"/>
      <c r="G443" s="97"/>
      <c r="H443" s="244"/>
      <c r="I443" s="253"/>
    </row>
    <row r="444" spans="2:9">
      <c r="B444" s="25"/>
      <c r="C444" s="16" t="s">
        <v>127</v>
      </c>
      <c r="D444" s="26"/>
      <c r="E444" s="26" t="s">
        <v>154</v>
      </c>
      <c r="F444" s="39"/>
      <c r="G444" s="113"/>
      <c r="H444" s="242">
        <f t="shared" ref="H444:H449" si="12">+G444*D444*F444</f>
        <v>0</v>
      </c>
      <c r="I444" s="243"/>
    </row>
    <row r="445" spans="2:9">
      <c r="B445" s="25"/>
      <c r="C445" s="16" t="s">
        <v>128</v>
      </c>
      <c r="D445" s="26"/>
      <c r="E445" s="26" t="s">
        <v>154</v>
      </c>
      <c r="F445" s="39"/>
      <c r="G445" s="113"/>
      <c r="H445" s="242">
        <f t="shared" si="12"/>
        <v>0</v>
      </c>
      <c r="I445" s="243"/>
    </row>
    <row r="446" spans="2:9">
      <c r="B446" s="25"/>
      <c r="C446" s="16" t="s">
        <v>129</v>
      </c>
      <c r="D446" s="26"/>
      <c r="E446" s="26" t="s">
        <v>154</v>
      </c>
      <c r="F446" s="39"/>
      <c r="G446" s="113"/>
      <c r="H446" s="242">
        <f t="shared" si="12"/>
        <v>0</v>
      </c>
      <c r="I446" s="243"/>
    </row>
    <row r="447" spans="2:9">
      <c r="B447" s="25"/>
      <c r="C447" s="16" t="s">
        <v>130</v>
      </c>
      <c r="D447" s="26"/>
      <c r="E447" s="26" t="s">
        <v>154</v>
      </c>
      <c r="F447" s="39"/>
      <c r="G447" s="113"/>
      <c r="H447" s="242">
        <f t="shared" si="12"/>
        <v>0</v>
      </c>
      <c r="I447" s="243"/>
    </row>
    <row r="448" spans="2:9">
      <c r="B448" s="25"/>
      <c r="C448" s="16" t="s">
        <v>131</v>
      </c>
      <c r="D448" s="26"/>
      <c r="E448" s="26" t="s">
        <v>154</v>
      </c>
      <c r="F448" s="39"/>
      <c r="G448" s="113"/>
      <c r="H448" s="242">
        <f t="shared" si="12"/>
        <v>0</v>
      </c>
      <c r="I448" s="243"/>
    </row>
    <row r="449" spans="2:9">
      <c r="B449" s="25"/>
      <c r="C449" s="16" t="s">
        <v>132</v>
      </c>
      <c r="D449" s="26"/>
      <c r="E449" s="26" t="s">
        <v>154</v>
      </c>
      <c r="F449" s="39"/>
      <c r="G449" s="113"/>
      <c r="H449" s="242">
        <f t="shared" si="12"/>
        <v>0</v>
      </c>
      <c r="I449" s="243"/>
    </row>
    <row r="450" spans="2:9">
      <c r="B450" s="25"/>
      <c r="C450" s="16"/>
      <c r="D450" s="26"/>
      <c r="E450" s="26"/>
      <c r="F450" s="39"/>
      <c r="G450" s="113"/>
      <c r="H450" s="242"/>
      <c r="I450" s="243"/>
    </row>
    <row r="451" spans="2:9">
      <c r="B451" s="49"/>
      <c r="C451" s="71" t="s">
        <v>514</v>
      </c>
      <c r="D451" s="30"/>
      <c r="E451" s="30"/>
      <c r="F451" s="31"/>
      <c r="G451" s="100"/>
      <c r="H451" s="239">
        <f>SUM(H443:H450)</f>
        <v>0</v>
      </c>
      <c r="I451" s="239">
        <f>SUM(H451)</f>
        <v>0</v>
      </c>
    </row>
    <row r="452" spans="2:9">
      <c r="B452" s="61" t="s">
        <v>125</v>
      </c>
      <c r="C452" s="62" t="s">
        <v>133</v>
      </c>
      <c r="D452" s="25"/>
      <c r="F452" s="25"/>
      <c r="H452" s="243"/>
      <c r="I452" s="254"/>
    </row>
    <row r="453" spans="2:9">
      <c r="B453" s="25"/>
      <c r="C453" s="16" t="s">
        <v>134</v>
      </c>
      <c r="D453" s="25"/>
      <c r="E453" s="26" t="s">
        <v>154</v>
      </c>
      <c r="F453" s="25"/>
      <c r="H453" s="242">
        <f>+G453*D453*F453</f>
        <v>0</v>
      </c>
      <c r="I453" s="243"/>
    </row>
    <row r="454" spans="2:9">
      <c r="B454" s="25"/>
      <c r="C454" s="16" t="s">
        <v>135</v>
      </c>
      <c r="D454" s="25"/>
      <c r="E454" s="26" t="s">
        <v>154</v>
      </c>
      <c r="F454" s="25"/>
      <c r="H454" s="242">
        <f>+G454*D454*F454</f>
        <v>0</v>
      </c>
      <c r="I454" s="243"/>
    </row>
    <row r="455" spans="2:9">
      <c r="B455" s="25"/>
      <c r="C455" s="16" t="s">
        <v>136</v>
      </c>
      <c r="D455" s="25"/>
      <c r="E455" s="26" t="s">
        <v>154</v>
      </c>
      <c r="F455" s="25"/>
      <c r="H455" s="242">
        <f>+G455*D455*F455</f>
        <v>0</v>
      </c>
      <c r="I455" s="243"/>
    </row>
    <row r="456" spans="2:9">
      <c r="B456" s="25"/>
      <c r="C456" s="16" t="s">
        <v>137</v>
      </c>
      <c r="D456" s="25"/>
      <c r="E456" s="26" t="s">
        <v>154</v>
      </c>
      <c r="F456" s="25"/>
      <c r="H456" s="242">
        <f>+G456*D456*F456</f>
        <v>0</v>
      </c>
      <c r="I456" s="243"/>
    </row>
    <row r="457" spans="2:9">
      <c r="B457" s="25"/>
      <c r="C457" s="16"/>
      <c r="D457" s="25"/>
      <c r="F457" s="25"/>
      <c r="H457" s="242"/>
      <c r="I457" s="243"/>
    </row>
    <row r="458" spans="2:9">
      <c r="B458" s="49"/>
      <c r="C458" s="71" t="s">
        <v>515</v>
      </c>
      <c r="D458" s="30"/>
      <c r="E458" s="31"/>
      <c r="F458" s="30"/>
      <c r="G458" s="108"/>
      <c r="H458" s="239">
        <f>SUM(H452:H457)</f>
        <v>0</v>
      </c>
      <c r="I458" s="239">
        <f>SUM(H458)</f>
        <v>0</v>
      </c>
    </row>
    <row r="459" spans="2:9">
      <c r="B459" s="78" t="s">
        <v>123</v>
      </c>
      <c r="C459" s="85" t="s">
        <v>516</v>
      </c>
      <c r="D459" s="79"/>
      <c r="E459" s="80"/>
      <c r="F459" s="79"/>
      <c r="G459" s="112"/>
      <c r="H459" s="240">
        <f>+H451+H458</f>
        <v>0</v>
      </c>
      <c r="I459" s="241"/>
    </row>
    <row r="460" spans="2:9">
      <c r="B460" s="16"/>
      <c r="C460" s="40"/>
      <c r="D460" s="14"/>
      <c r="F460" s="14"/>
      <c r="H460" s="266"/>
      <c r="I460" s="254"/>
    </row>
    <row r="461" spans="2:9">
      <c r="B461" s="78" t="s">
        <v>138</v>
      </c>
      <c r="C461" s="79" t="s">
        <v>143</v>
      </c>
      <c r="D461" s="87"/>
      <c r="E461" s="86"/>
      <c r="F461" s="87"/>
      <c r="G461" s="105"/>
      <c r="H461" s="265"/>
      <c r="I461" s="267"/>
    </row>
    <row r="462" spans="2:9">
      <c r="B462" s="61" t="s">
        <v>139</v>
      </c>
      <c r="C462" s="61" t="s">
        <v>143</v>
      </c>
      <c r="D462" s="59"/>
      <c r="E462" s="60"/>
      <c r="F462" s="59"/>
      <c r="G462" s="114"/>
      <c r="H462" s="268"/>
      <c r="I462" s="241"/>
    </row>
    <row r="463" spans="2:9">
      <c r="B463" s="16"/>
      <c r="C463" s="25" t="s">
        <v>144</v>
      </c>
      <c r="D463" s="14"/>
      <c r="E463" s="26" t="s">
        <v>145</v>
      </c>
      <c r="F463" s="14"/>
      <c r="G463" s="65"/>
      <c r="H463" s="269">
        <f t="shared" ref="H463:H473" si="13">+G463*D463*F463</f>
        <v>0</v>
      </c>
      <c r="I463" s="243"/>
    </row>
    <row r="464" spans="2:9">
      <c r="B464" s="16"/>
      <c r="C464" s="25" t="s">
        <v>82</v>
      </c>
      <c r="D464" s="14"/>
      <c r="E464" s="26" t="s">
        <v>145</v>
      </c>
      <c r="F464" s="14"/>
      <c r="G464" s="65"/>
      <c r="H464" s="269">
        <f t="shared" si="13"/>
        <v>0</v>
      </c>
      <c r="I464" s="243"/>
    </row>
    <row r="465" spans="2:9">
      <c r="B465" s="16"/>
      <c r="C465" s="25" t="s">
        <v>146</v>
      </c>
      <c r="D465" s="14"/>
      <c r="E465" s="26" t="s">
        <v>145</v>
      </c>
      <c r="F465" s="14"/>
      <c r="G465" s="65"/>
      <c r="H465" s="269">
        <f t="shared" si="13"/>
        <v>0</v>
      </c>
      <c r="I465" s="243"/>
    </row>
    <row r="466" spans="2:9">
      <c r="B466" s="16"/>
      <c r="C466" s="25" t="s">
        <v>147</v>
      </c>
      <c r="D466" s="14"/>
      <c r="E466" s="26" t="s">
        <v>145</v>
      </c>
      <c r="F466" s="14"/>
      <c r="G466" s="65"/>
      <c r="H466" s="269">
        <f t="shared" si="13"/>
        <v>0</v>
      </c>
      <c r="I466" s="243"/>
    </row>
    <row r="467" spans="2:9">
      <c r="B467" s="16"/>
      <c r="C467" s="25" t="s">
        <v>103</v>
      </c>
      <c r="D467" s="14"/>
      <c r="E467" s="26" t="s">
        <v>145</v>
      </c>
      <c r="F467" s="14"/>
      <c r="G467" s="65"/>
      <c r="H467" s="269">
        <f t="shared" si="13"/>
        <v>0</v>
      </c>
      <c r="I467" s="243"/>
    </row>
    <row r="468" spans="2:9">
      <c r="B468" s="16"/>
      <c r="C468" s="25" t="s">
        <v>148</v>
      </c>
      <c r="D468" s="14"/>
      <c r="E468" s="26" t="s">
        <v>145</v>
      </c>
      <c r="F468" s="14"/>
      <c r="G468" s="65"/>
      <c r="H468" s="269">
        <f t="shared" si="13"/>
        <v>0</v>
      </c>
      <c r="I468" s="243"/>
    </row>
    <row r="469" spans="2:9">
      <c r="B469" s="16"/>
      <c r="C469" s="25" t="s">
        <v>149</v>
      </c>
      <c r="D469" s="14"/>
      <c r="E469" s="26" t="s">
        <v>145</v>
      </c>
      <c r="F469" s="14"/>
      <c r="G469" s="65"/>
      <c r="H469" s="269">
        <f t="shared" si="13"/>
        <v>0</v>
      </c>
      <c r="I469" s="243"/>
    </row>
    <row r="470" spans="2:9">
      <c r="B470" s="16"/>
      <c r="C470" s="25" t="s">
        <v>150</v>
      </c>
      <c r="D470" s="14"/>
      <c r="E470" s="26" t="s">
        <v>145</v>
      </c>
      <c r="F470" s="14"/>
      <c r="G470" s="65"/>
      <c r="H470" s="269">
        <f t="shared" si="13"/>
        <v>0</v>
      </c>
      <c r="I470" s="243"/>
    </row>
    <row r="471" spans="2:9">
      <c r="B471" s="16"/>
      <c r="C471" s="25" t="s">
        <v>151</v>
      </c>
      <c r="D471" s="14"/>
      <c r="E471" s="26" t="s">
        <v>152</v>
      </c>
      <c r="F471" s="14"/>
      <c r="G471" s="65"/>
      <c r="H471" s="269">
        <f t="shared" si="13"/>
        <v>0</v>
      </c>
      <c r="I471" s="243"/>
    </row>
    <row r="472" spans="2:9">
      <c r="B472" s="16"/>
      <c r="C472" s="25" t="s">
        <v>153</v>
      </c>
      <c r="D472" s="14"/>
      <c r="E472" s="26" t="s">
        <v>154</v>
      </c>
      <c r="F472" s="14"/>
      <c r="G472" s="65"/>
      <c r="H472" s="269">
        <f t="shared" si="13"/>
        <v>0</v>
      </c>
      <c r="I472" s="243"/>
    </row>
    <row r="473" spans="2:9">
      <c r="B473" s="16"/>
      <c r="C473" s="25" t="s">
        <v>155</v>
      </c>
      <c r="D473" s="14"/>
      <c r="E473" s="26" t="s">
        <v>152</v>
      </c>
      <c r="F473" s="14"/>
      <c r="G473" s="65"/>
      <c r="H473" s="269">
        <f t="shared" si="13"/>
        <v>0</v>
      </c>
      <c r="I473" s="243"/>
    </row>
    <row r="474" spans="2:9">
      <c r="B474" s="34"/>
      <c r="C474" s="29"/>
      <c r="D474" s="41"/>
      <c r="E474" s="30"/>
      <c r="F474" s="31"/>
      <c r="G474" s="115"/>
      <c r="H474" s="270"/>
      <c r="I474" s="260"/>
    </row>
    <row r="475" spans="2:9">
      <c r="B475" s="49"/>
      <c r="C475" s="71" t="s">
        <v>156</v>
      </c>
      <c r="D475" s="30"/>
      <c r="E475" s="31"/>
      <c r="F475" s="30"/>
      <c r="G475" s="108"/>
      <c r="H475" s="271">
        <f>SUM(H462:H474)</f>
        <v>0</v>
      </c>
      <c r="I475" s="239">
        <f>SUM(H475)</f>
        <v>0</v>
      </c>
    </row>
    <row r="476" spans="2:9">
      <c r="B476" s="78" t="s">
        <v>138</v>
      </c>
      <c r="C476" s="85" t="s">
        <v>537</v>
      </c>
      <c r="D476" s="79"/>
      <c r="E476" s="80"/>
      <c r="F476" s="79"/>
      <c r="G476" s="112"/>
      <c r="H476" s="240">
        <f>+H475</f>
        <v>0</v>
      </c>
      <c r="I476" s="241"/>
    </row>
    <row r="477" spans="2:9">
      <c r="B477" s="64"/>
      <c r="C477" s="45"/>
      <c r="D477" s="45"/>
      <c r="E477" s="57"/>
      <c r="F477" s="45"/>
      <c r="G477" s="95"/>
      <c r="H477" s="264"/>
      <c r="I477" s="262"/>
    </row>
    <row r="478" spans="2:9">
      <c r="B478" s="78" t="s">
        <v>140</v>
      </c>
      <c r="C478" s="79" t="s">
        <v>517</v>
      </c>
      <c r="D478" s="87"/>
      <c r="E478" s="86"/>
      <c r="F478" s="87"/>
      <c r="G478" s="105"/>
      <c r="H478" s="265"/>
      <c r="I478" s="238"/>
    </row>
    <row r="479" spans="2:9">
      <c r="B479" s="61" t="s">
        <v>141</v>
      </c>
      <c r="C479" s="62" t="s">
        <v>159</v>
      </c>
      <c r="D479" s="25"/>
      <c r="F479" s="25"/>
      <c r="H479" s="243"/>
      <c r="I479" s="254"/>
    </row>
    <row r="480" spans="2:9">
      <c r="B480" s="25"/>
      <c r="C480" s="16" t="s">
        <v>160</v>
      </c>
      <c r="D480" s="25"/>
      <c r="E480" s="14" t="s">
        <v>154</v>
      </c>
      <c r="F480" s="25"/>
      <c r="H480" s="242">
        <f>+G480*D480*F480</f>
        <v>0</v>
      </c>
      <c r="I480" s="243"/>
    </row>
    <row r="481" spans="2:9">
      <c r="B481" s="25"/>
      <c r="C481" s="16" t="s">
        <v>161</v>
      </c>
      <c r="D481" s="25"/>
      <c r="E481" s="14" t="s">
        <v>162</v>
      </c>
      <c r="F481" s="25"/>
      <c r="H481" s="242">
        <f t="shared" ref="H481:H490" si="14">+G481*D481*F481</f>
        <v>0</v>
      </c>
      <c r="I481" s="243"/>
    </row>
    <row r="482" spans="2:9">
      <c r="B482" s="25"/>
      <c r="C482" s="16" t="s">
        <v>357</v>
      </c>
      <c r="D482" s="25"/>
      <c r="E482" s="14" t="s">
        <v>154</v>
      </c>
      <c r="F482" s="25"/>
      <c r="H482" s="242">
        <f t="shared" si="14"/>
        <v>0</v>
      </c>
      <c r="I482" s="243"/>
    </row>
    <row r="483" spans="2:9">
      <c r="B483" s="25"/>
      <c r="C483" s="16" t="s">
        <v>163</v>
      </c>
      <c r="D483" s="25"/>
      <c r="E483" s="14" t="s">
        <v>154</v>
      </c>
      <c r="F483" s="25"/>
      <c r="H483" s="242">
        <f t="shared" si="14"/>
        <v>0</v>
      </c>
      <c r="I483" s="243"/>
    </row>
    <row r="484" spans="2:9">
      <c r="B484" s="25"/>
      <c r="C484" s="16" t="s">
        <v>164</v>
      </c>
      <c r="D484" s="25"/>
      <c r="E484" s="14" t="s">
        <v>162</v>
      </c>
      <c r="F484" s="25"/>
      <c r="H484" s="242">
        <f t="shared" si="14"/>
        <v>0</v>
      </c>
      <c r="I484" s="243"/>
    </row>
    <row r="485" spans="2:9">
      <c r="B485" s="25"/>
      <c r="C485" s="16" t="s">
        <v>165</v>
      </c>
      <c r="D485" s="25"/>
      <c r="E485" s="14" t="s">
        <v>162</v>
      </c>
      <c r="F485" s="25"/>
      <c r="H485" s="242">
        <f t="shared" si="14"/>
        <v>0</v>
      </c>
      <c r="I485" s="243"/>
    </row>
    <row r="486" spans="2:9">
      <c r="B486" s="25"/>
      <c r="C486" s="16" t="s">
        <v>166</v>
      </c>
      <c r="D486" s="25"/>
      <c r="E486" s="14" t="s">
        <v>162</v>
      </c>
      <c r="F486" s="25"/>
      <c r="H486" s="242">
        <f t="shared" si="14"/>
        <v>0</v>
      </c>
      <c r="I486" s="243"/>
    </row>
    <row r="487" spans="2:9">
      <c r="B487" s="25"/>
      <c r="C487" s="16" t="s">
        <v>167</v>
      </c>
      <c r="D487" s="25"/>
      <c r="E487" s="14" t="s">
        <v>154</v>
      </c>
      <c r="F487" s="25"/>
      <c r="H487" s="242">
        <f t="shared" si="14"/>
        <v>0</v>
      </c>
      <c r="I487" s="243"/>
    </row>
    <row r="488" spans="2:9">
      <c r="B488" s="25"/>
      <c r="C488" s="16" t="s">
        <v>168</v>
      </c>
      <c r="D488" s="25"/>
      <c r="E488" s="14" t="s">
        <v>142</v>
      </c>
      <c r="F488" s="25"/>
      <c r="H488" s="242">
        <f t="shared" si="14"/>
        <v>0</v>
      </c>
      <c r="I488" s="243"/>
    </row>
    <row r="489" spans="2:9">
      <c r="B489" s="25"/>
      <c r="C489" s="16" t="s">
        <v>169</v>
      </c>
      <c r="D489" s="25"/>
      <c r="E489" s="14" t="s">
        <v>154</v>
      </c>
      <c r="F489" s="25"/>
      <c r="H489" s="242">
        <f t="shared" si="14"/>
        <v>0</v>
      </c>
      <c r="I489" s="243"/>
    </row>
    <row r="490" spans="2:9">
      <c r="B490" s="25"/>
      <c r="C490" s="16" t="s">
        <v>170</v>
      </c>
      <c r="D490" s="25"/>
      <c r="F490" s="25"/>
      <c r="H490" s="242">
        <f t="shared" si="14"/>
        <v>0</v>
      </c>
      <c r="I490" s="243"/>
    </row>
    <row r="491" spans="2:9">
      <c r="B491" s="25"/>
      <c r="C491" s="16"/>
      <c r="D491" s="25"/>
      <c r="F491" s="25"/>
      <c r="H491" s="242"/>
      <c r="I491" s="243"/>
    </row>
    <row r="492" spans="2:9">
      <c r="B492" s="49"/>
      <c r="C492" s="71" t="s">
        <v>518</v>
      </c>
      <c r="D492" s="30"/>
      <c r="E492" s="31"/>
      <c r="F492" s="30"/>
      <c r="G492" s="108"/>
      <c r="H492" s="239">
        <f>SUM(H479:H491)</f>
        <v>0</v>
      </c>
      <c r="I492" s="239">
        <f>SUM(H492)</f>
        <v>0</v>
      </c>
    </row>
    <row r="493" spans="2:9">
      <c r="B493" s="78" t="s">
        <v>140</v>
      </c>
      <c r="C493" s="85" t="s">
        <v>519</v>
      </c>
      <c r="D493" s="79"/>
      <c r="E493" s="80"/>
      <c r="F493" s="79"/>
      <c r="G493" s="112"/>
      <c r="H493" s="240">
        <f>+H492</f>
        <v>0</v>
      </c>
      <c r="I493" s="241"/>
    </row>
    <row r="494" spans="2:9">
      <c r="B494" s="62"/>
      <c r="C494" s="59"/>
      <c r="D494" s="59"/>
      <c r="E494" s="63"/>
      <c r="F494" s="59"/>
      <c r="G494" s="116"/>
      <c r="H494" s="268"/>
      <c r="I494" s="272"/>
    </row>
    <row r="495" spans="2:9">
      <c r="B495" s="78" t="s">
        <v>157</v>
      </c>
      <c r="C495" s="79" t="s">
        <v>172</v>
      </c>
      <c r="D495" s="87"/>
      <c r="E495" s="86"/>
      <c r="F495" s="87"/>
      <c r="G495" s="105"/>
      <c r="H495" s="265"/>
      <c r="I495" s="238"/>
    </row>
    <row r="496" spans="2:9">
      <c r="B496" s="61" t="s">
        <v>158</v>
      </c>
      <c r="C496" s="62" t="s">
        <v>422</v>
      </c>
      <c r="D496" s="22"/>
      <c r="E496" s="23"/>
      <c r="F496" s="22"/>
      <c r="G496" s="109"/>
      <c r="H496" s="244"/>
      <c r="I496" s="253"/>
    </row>
    <row r="497" spans="2:9">
      <c r="B497" s="25"/>
      <c r="C497" s="13" t="s">
        <v>174</v>
      </c>
      <c r="D497" s="26"/>
      <c r="E497" s="14" t="s">
        <v>355</v>
      </c>
      <c r="F497" s="26"/>
      <c r="H497" s="242">
        <f>+G497*D497*F497</f>
        <v>0</v>
      </c>
      <c r="I497" s="243"/>
    </row>
    <row r="498" spans="2:9">
      <c r="B498" s="25"/>
      <c r="C498" s="13" t="s">
        <v>175</v>
      </c>
      <c r="D498" s="26"/>
      <c r="E498" s="14" t="s">
        <v>355</v>
      </c>
      <c r="F498" s="26"/>
      <c r="H498" s="242">
        <f t="shared" ref="H498:H511" si="15">+G498*D498*F498</f>
        <v>0</v>
      </c>
      <c r="I498" s="243"/>
    </row>
    <row r="499" spans="2:9">
      <c r="B499" s="25"/>
      <c r="C499" s="13" t="s">
        <v>176</v>
      </c>
      <c r="D499" s="26"/>
      <c r="E499" s="14" t="s">
        <v>154</v>
      </c>
      <c r="F499" s="26"/>
      <c r="H499" s="242">
        <f t="shared" si="15"/>
        <v>0</v>
      </c>
      <c r="I499" s="243"/>
    </row>
    <row r="500" spans="2:9">
      <c r="B500" s="25"/>
      <c r="C500" s="13" t="s">
        <v>177</v>
      </c>
      <c r="D500" s="26"/>
      <c r="E500" s="14" t="s">
        <v>154</v>
      </c>
      <c r="F500" s="26"/>
      <c r="H500" s="242">
        <f t="shared" si="15"/>
        <v>0</v>
      </c>
      <c r="I500" s="243"/>
    </row>
    <row r="501" spans="2:9">
      <c r="B501" s="25"/>
      <c r="C501" s="13" t="s">
        <v>178</v>
      </c>
      <c r="D501" s="26"/>
      <c r="E501" s="14" t="s">
        <v>355</v>
      </c>
      <c r="F501" s="26"/>
      <c r="H501" s="242">
        <f t="shared" si="15"/>
        <v>0</v>
      </c>
      <c r="I501" s="243"/>
    </row>
    <row r="502" spans="2:9">
      <c r="B502" s="25"/>
      <c r="C502" s="13" t="s">
        <v>179</v>
      </c>
      <c r="D502" s="26"/>
      <c r="E502" s="14" t="s">
        <v>355</v>
      </c>
      <c r="F502" s="26"/>
      <c r="H502" s="242">
        <f t="shared" si="15"/>
        <v>0</v>
      </c>
      <c r="I502" s="243"/>
    </row>
    <row r="503" spans="2:9">
      <c r="B503" s="25"/>
      <c r="C503" s="13" t="s">
        <v>180</v>
      </c>
      <c r="D503" s="26"/>
      <c r="E503" s="14" t="s">
        <v>355</v>
      </c>
      <c r="F503" s="26"/>
      <c r="H503" s="242">
        <f t="shared" si="15"/>
        <v>0</v>
      </c>
      <c r="I503" s="243"/>
    </row>
    <row r="504" spans="2:9">
      <c r="B504" s="25"/>
      <c r="C504" s="13" t="s">
        <v>181</v>
      </c>
      <c r="D504" s="26"/>
      <c r="E504" s="14" t="s">
        <v>355</v>
      </c>
      <c r="F504" s="26"/>
      <c r="H504" s="242">
        <f t="shared" si="15"/>
        <v>0</v>
      </c>
      <c r="I504" s="243"/>
    </row>
    <row r="505" spans="2:9">
      <c r="B505" s="25"/>
      <c r="C505" s="13" t="s">
        <v>90</v>
      </c>
      <c r="D505" s="26"/>
      <c r="E505" s="14" t="s">
        <v>355</v>
      </c>
      <c r="F505" s="26"/>
      <c r="H505" s="242">
        <f t="shared" si="15"/>
        <v>0</v>
      </c>
      <c r="I505" s="243"/>
    </row>
    <row r="506" spans="2:9">
      <c r="B506" s="25"/>
      <c r="C506" s="13" t="s">
        <v>182</v>
      </c>
      <c r="D506" s="26"/>
      <c r="E506" s="14" t="s">
        <v>154</v>
      </c>
      <c r="F506" s="26"/>
      <c r="H506" s="242">
        <f t="shared" si="15"/>
        <v>0</v>
      </c>
      <c r="I506" s="243"/>
    </row>
    <row r="507" spans="2:9">
      <c r="B507" s="25"/>
      <c r="C507" s="13" t="s">
        <v>183</v>
      </c>
      <c r="D507" s="26"/>
      <c r="E507" s="14" t="s">
        <v>154</v>
      </c>
      <c r="F507" s="26"/>
      <c r="H507" s="242">
        <f t="shared" si="15"/>
        <v>0</v>
      </c>
      <c r="I507" s="243"/>
    </row>
    <row r="508" spans="2:9">
      <c r="B508" s="25"/>
      <c r="C508" s="13" t="s">
        <v>184</v>
      </c>
      <c r="D508" s="26"/>
      <c r="E508" s="14" t="s">
        <v>154</v>
      </c>
      <c r="F508" s="26"/>
      <c r="H508" s="242">
        <f t="shared" si="15"/>
        <v>0</v>
      </c>
      <c r="I508" s="243"/>
    </row>
    <row r="509" spans="2:9">
      <c r="B509" s="25"/>
      <c r="C509" s="13" t="s">
        <v>185</v>
      </c>
      <c r="D509" s="26"/>
      <c r="E509" s="14" t="s">
        <v>358</v>
      </c>
      <c r="F509" s="26"/>
      <c r="H509" s="242">
        <f t="shared" si="15"/>
        <v>0</v>
      </c>
      <c r="I509" s="243"/>
    </row>
    <row r="510" spans="2:9">
      <c r="B510" s="25"/>
      <c r="C510" s="13" t="s">
        <v>186</v>
      </c>
      <c r="D510" s="26"/>
      <c r="E510" s="14" t="s">
        <v>154</v>
      </c>
      <c r="F510" s="26"/>
      <c r="H510" s="242">
        <f t="shared" si="15"/>
        <v>0</v>
      </c>
      <c r="I510" s="243"/>
    </row>
    <row r="511" spans="2:9">
      <c r="B511" s="25"/>
      <c r="C511" s="13" t="s">
        <v>187</v>
      </c>
      <c r="D511" s="26"/>
      <c r="E511" s="14" t="s">
        <v>154</v>
      </c>
      <c r="F511" s="26"/>
      <c r="H511" s="242">
        <f t="shared" si="15"/>
        <v>0</v>
      </c>
      <c r="I511" s="243"/>
    </row>
    <row r="512" spans="2:9">
      <c r="B512" s="25"/>
      <c r="D512" s="26"/>
      <c r="F512" s="26"/>
      <c r="H512" s="242"/>
      <c r="I512" s="243"/>
    </row>
    <row r="513" spans="2:9">
      <c r="B513" s="49"/>
      <c r="C513" s="71" t="s">
        <v>188</v>
      </c>
      <c r="D513" s="30"/>
      <c r="E513" s="31"/>
      <c r="F513" s="30"/>
      <c r="G513" s="108"/>
      <c r="H513" s="239">
        <f>SUM(H496:H512)</f>
        <v>0</v>
      </c>
      <c r="I513" s="239">
        <f>SUM(H513)</f>
        <v>0</v>
      </c>
    </row>
    <row r="514" spans="2:9">
      <c r="B514" s="64" t="s">
        <v>520</v>
      </c>
      <c r="C514" s="61" t="s">
        <v>191</v>
      </c>
      <c r="D514" s="20"/>
      <c r="F514" s="20"/>
      <c r="H514" s="244"/>
      <c r="I514" s="244"/>
    </row>
    <row r="515" spans="2:9">
      <c r="B515" s="16"/>
      <c r="C515" s="25" t="s">
        <v>192</v>
      </c>
      <c r="D515" s="26"/>
      <c r="E515" s="14" t="s">
        <v>358</v>
      </c>
      <c r="F515" s="26"/>
      <c r="H515" s="242">
        <f>+G515*D515*F515</f>
        <v>0</v>
      </c>
      <c r="I515" s="243"/>
    </row>
    <row r="516" spans="2:9">
      <c r="B516" s="16"/>
      <c r="C516" s="25" t="s">
        <v>423</v>
      </c>
      <c r="D516" s="26"/>
      <c r="E516" s="14" t="s">
        <v>358</v>
      </c>
      <c r="F516" s="26"/>
      <c r="H516" s="242">
        <f>+G516*D516*F516</f>
        <v>0</v>
      </c>
      <c r="I516" s="243"/>
    </row>
    <row r="517" spans="2:9">
      <c r="B517" s="16"/>
      <c r="C517" s="25"/>
      <c r="D517" s="26"/>
      <c r="F517" s="26"/>
      <c r="H517" s="242"/>
      <c r="I517" s="243"/>
    </row>
    <row r="518" spans="2:9">
      <c r="B518" s="73"/>
      <c r="C518" s="69" t="s">
        <v>193</v>
      </c>
      <c r="D518" s="30"/>
      <c r="E518" s="31"/>
      <c r="F518" s="30"/>
      <c r="G518" s="108"/>
      <c r="H518" s="239">
        <f>SUM(H515:H517)</f>
        <v>0</v>
      </c>
      <c r="I518" s="239">
        <f>SUM(H518)</f>
        <v>0</v>
      </c>
    </row>
    <row r="519" spans="2:9">
      <c r="B519" s="78" t="s">
        <v>157</v>
      </c>
      <c r="C519" s="85" t="s">
        <v>194</v>
      </c>
      <c r="D519" s="79"/>
      <c r="E519" s="80"/>
      <c r="F519" s="79"/>
      <c r="G519" s="112"/>
      <c r="H519" s="240">
        <f>+H513+H518</f>
        <v>0</v>
      </c>
      <c r="I519" s="241"/>
    </row>
    <row r="520" spans="2:9" ht="13.5" thickBot="1">
      <c r="B520" s="64"/>
      <c r="C520" s="45"/>
      <c r="D520" s="45"/>
      <c r="E520" s="57"/>
      <c r="F520" s="45"/>
      <c r="G520" s="95"/>
      <c r="H520" s="264"/>
      <c r="I520" s="262"/>
    </row>
    <row r="521" spans="2:9" ht="13.5" thickBot="1">
      <c r="B521" s="155" t="s">
        <v>195</v>
      </c>
      <c r="C521" s="54"/>
      <c r="D521" s="54"/>
      <c r="E521" s="55"/>
      <c r="F521" s="54"/>
      <c r="G521" s="107"/>
      <c r="H521" s="246">
        <f>+H169+H416+H440+H459+H476+H493+H519</f>
        <v>0</v>
      </c>
      <c r="I521" s="246"/>
    </row>
    <row r="522" spans="2:9">
      <c r="B522" s="16"/>
      <c r="I522" s="33"/>
    </row>
    <row r="523" spans="2:9">
      <c r="B523" s="78" t="s">
        <v>171</v>
      </c>
      <c r="C523" s="79" t="s">
        <v>197</v>
      </c>
      <c r="D523" s="87"/>
      <c r="E523" s="86"/>
      <c r="F523" s="87"/>
      <c r="G523" s="105"/>
      <c r="H523" s="88"/>
      <c r="I523" s="35"/>
    </row>
    <row r="524" spans="2:9">
      <c r="B524" s="61" t="s">
        <v>173</v>
      </c>
      <c r="C524" s="59" t="s">
        <v>199</v>
      </c>
      <c r="D524" s="20"/>
      <c r="E524" s="23"/>
      <c r="F524" s="20"/>
      <c r="G524" s="109"/>
      <c r="H524" s="24"/>
      <c r="I524" s="36"/>
    </row>
    <row r="525" spans="2:9">
      <c r="B525" s="68"/>
      <c r="C525" s="13" t="s">
        <v>521</v>
      </c>
      <c r="D525" s="25"/>
      <c r="F525" s="25"/>
      <c r="H525" s="242">
        <f>+G525*D525*F525</f>
        <v>0</v>
      </c>
      <c r="I525" s="254"/>
    </row>
    <row r="526" spans="2:9">
      <c r="B526" s="25"/>
      <c r="C526" s="13" t="s">
        <v>200</v>
      </c>
      <c r="D526" s="25"/>
      <c r="E526" s="14" t="s">
        <v>359</v>
      </c>
      <c r="F526" s="25"/>
      <c r="H526" s="242">
        <f>+G526*D526*F526</f>
        <v>0</v>
      </c>
      <c r="I526" s="243"/>
    </row>
    <row r="527" spans="2:9">
      <c r="B527" s="25"/>
      <c r="C527" s="13" t="s">
        <v>201</v>
      </c>
      <c r="D527" s="26"/>
      <c r="F527" s="26"/>
      <c r="G527" s="117"/>
      <c r="H527" s="242">
        <f>+G527*D527*F527</f>
        <v>0</v>
      </c>
      <c r="I527" s="243"/>
    </row>
    <row r="528" spans="2:9">
      <c r="B528" s="25"/>
      <c r="D528" s="26"/>
      <c r="F528" s="26"/>
      <c r="G528" s="117"/>
      <c r="H528" s="242"/>
      <c r="I528" s="243"/>
    </row>
    <row r="529" spans="2:9">
      <c r="B529" s="29"/>
      <c r="C529" s="71" t="s">
        <v>390</v>
      </c>
      <c r="D529" s="30"/>
      <c r="E529" s="31"/>
      <c r="F529" s="30"/>
      <c r="G529" s="108"/>
      <c r="H529" s="239">
        <f>SUM(H524:H528)</f>
        <v>0</v>
      </c>
      <c r="I529" s="239">
        <f>SUM(H529)</f>
        <v>0</v>
      </c>
    </row>
    <row r="530" spans="2:9">
      <c r="B530" s="61" t="s">
        <v>189</v>
      </c>
      <c r="C530" s="59" t="s">
        <v>203</v>
      </c>
      <c r="D530" s="22"/>
      <c r="E530" s="23"/>
      <c r="F530" s="22"/>
      <c r="G530" s="109"/>
      <c r="H530" s="244"/>
      <c r="I530" s="253"/>
    </row>
    <row r="531" spans="2:9">
      <c r="B531" s="25"/>
      <c r="C531" s="13" t="s">
        <v>204</v>
      </c>
      <c r="D531" s="26"/>
      <c r="E531" s="14" t="s">
        <v>355</v>
      </c>
      <c r="F531" s="26"/>
      <c r="G531" s="117"/>
      <c r="H531" s="242">
        <f>+G531*D531*F531</f>
        <v>0</v>
      </c>
      <c r="I531" s="243"/>
    </row>
    <row r="532" spans="2:9">
      <c r="B532" s="25"/>
      <c r="D532" s="26"/>
      <c r="F532" s="26"/>
      <c r="G532" s="117"/>
      <c r="H532" s="242"/>
      <c r="I532" s="243"/>
    </row>
    <row r="533" spans="2:9">
      <c r="B533" s="29"/>
      <c r="C533" s="71" t="s">
        <v>391</v>
      </c>
      <c r="D533" s="30"/>
      <c r="E533" s="31"/>
      <c r="F533" s="30"/>
      <c r="G533" s="108"/>
      <c r="H533" s="239">
        <f>SUM(H530:H532)</f>
        <v>0</v>
      </c>
      <c r="I533" s="239">
        <f>SUM(H533)</f>
        <v>0</v>
      </c>
    </row>
    <row r="534" spans="2:9">
      <c r="B534" s="61" t="s">
        <v>190</v>
      </c>
      <c r="C534" s="62" t="s">
        <v>206</v>
      </c>
      <c r="D534" s="22"/>
      <c r="E534" s="23"/>
      <c r="F534" s="22"/>
      <c r="G534" s="109"/>
      <c r="H534" s="244"/>
      <c r="I534" s="253"/>
    </row>
    <row r="535" spans="2:9">
      <c r="B535" s="25"/>
      <c r="C535" s="16" t="s">
        <v>207</v>
      </c>
      <c r="D535" s="26"/>
      <c r="E535" s="14" t="s">
        <v>358</v>
      </c>
      <c r="F535" s="26"/>
      <c r="G535" s="117"/>
      <c r="H535" s="242">
        <f>+G535*D535*F535</f>
        <v>0</v>
      </c>
      <c r="I535" s="243"/>
    </row>
    <row r="536" spans="2:9">
      <c r="B536" s="25"/>
      <c r="D536" s="26"/>
      <c r="F536" s="26"/>
      <c r="G536" s="117"/>
      <c r="H536" s="242"/>
      <c r="I536" s="243"/>
    </row>
    <row r="537" spans="2:9">
      <c r="B537" s="29"/>
      <c r="C537" s="71" t="s">
        <v>392</v>
      </c>
      <c r="D537" s="30"/>
      <c r="E537" s="31"/>
      <c r="F537" s="30"/>
      <c r="G537" s="108"/>
      <c r="H537" s="239">
        <f>SUM(H534:H536)</f>
        <v>0</v>
      </c>
      <c r="I537" s="239">
        <f>SUM(H537)</f>
        <v>0</v>
      </c>
    </row>
    <row r="538" spans="2:9">
      <c r="B538" s="68" t="s">
        <v>522</v>
      </c>
      <c r="C538" s="62" t="s">
        <v>209</v>
      </c>
      <c r="D538" s="22"/>
      <c r="E538" s="23"/>
      <c r="F538" s="22"/>
      <c r="G538" s="109"/>
      <c r="H538" s="244"/>
      <c r="I538" s="253"/>
    </row>
    <row r="539" spans="2:9">
      <c r="B539" s="25"/>
      <c r="C539" s="16" t="s">
        <v>210</v>
      </c>
      <c r="D539" s="26"/>
      <c r="E539" s="14" t="s">
        <v>231</v>
      </c>
      <c r="F539" s="26"/>
      <c r="H539" s="242">
        <f>+G539*D539*F539</f>
        <v>0</v>
      </c>
      <c r="I539" s="243"/>
    </row>
    <row r="540" spans="2:9">
      <c r="B540" s="25"/>
      <c r="C540" s="16" t="s">
        <v>18</v>
      </c>
      <c r="D540" s="26"/>
      <c r="E540" s="14" t="s">
        <v>154</v>
      </c>
      <c r="F540" s="26"/>
      <c r="G540" s="117"/>
      <c r="H540" s="242">
        <f>+G540*D540*F540</f>
        <v>0</v>
      </c>
      <c r="I540" s="243"/>
    </row>
    <row r="541" spans="2:9">
      <c r="B541" s="25"/>
      <c r="C541" s="16" t="s">
        <v>211</v>
      </c>
      <c r="D541" s="26"/>
      <c r="E541" s="14" t="s">
        <v>154</v>
      </c>
      <c r="F541" s="26"/>
      <c r="G541" s="117"/>
      <c r="H541" s="242">
        <f>+G541*D541*F541</f>
        <v>0</v>
      </c>
      <c r="I541" s="243"/>
    </row>
    <row r="542" spans="2:9">
      <c r="B542" s="25"/>
      <c r="C542" s="16"/>
      <c r="D542" s="26"/>
      <c r="F542" s="26"/>
      <c r="G542" s="117"/>
      <c r="H542" s="242"/>
      <c r="I542" s="243"/>
    </row>
    <row r="543" spans="2:9">
      <c r="B543" s="25"/>
      <c r="C543" s="71" t="s">
        <v>393</v>
      </c>
      <c r="D543" s="30"/>
      <c r="E543" s="31"/>
      <c r="F543" s="30"/>
      <c r="G543" s="108"/>
      <c r="H543" s="239">
        <f>SUM(H538:H542)</f>
        <v>0</v>
      </c>
      <c r="I543" s="239">
        <f>SUM(H543)</f>
        <v>0</v>
      </c>
    </row>
    <row r="544" spans="2:9">
      <c r="B544" s="61" t="s">
        <v>523</v>
      </c>
      <c r="C544" s="62" t="s">
        <v>394</v>
      </c>
      <c r="D544" s="22"/>
      <c r="E544" s="23"/>
      <c r="F544" s="22"/>
      <c r="G544" s="109"/>
      <c r="H544" s="244"/>
      <c r="I544" s="253"/>
    </row>
    <row r="545" spans="2:9">
      <c r="B545" s="25"/>
      <c r="C545" s="16" t="s">
        <v>212</v>
      </c>
      <c r="D545" s="26"/>
      <c r="E545" s="14" t="s">
        <v>359</v>
      </c>
      <c r="F545" s="26"/>
      <c r="H545" s="242">
        <f>+G545*D545*F545</f>
        <v>0</v>
      </c>
      <c r="I545" s="243"/>
    </row>
    <row r="546" spans="2:9">
      <c r="B546" s="25"/>
      <c r="C546" s="16" t="s">
        <v>213</v>
      </c>
      <c r="D546" s="26"/>
      <c r="E546" s="14" t="s">
        <v>359</v>
      </c>
      <c r="F546" s="26"/>
      <c r="G546" s="117"/>
      <c r="H546" s="242">
        <f>+G546*D546*F546</f>
        <v>0</v>
      </c>
      <c r="I546" s="243"/>
    </row>
    <row r="547" spans="2:9">
      <c r="B547" s="25"/>
      <c r="C547" s="16" t="s">
        <v>214</v>
      </c>
      <c r="D547" s="26"/>
      <c r="E547" s="14" t="s">
        <v>359</v>
      </c>
      <c r="F547" s="26"/>
      <c r="G547" s="117"/>
      <c r="H547" s="242">
        <f>+G547*D547*F547</f>
        <v>0</v>
      </c>
      <c r="I547" s="243"/>
    </row>
    <row r="548" spans="2:9">
      <c r="B548" s="25"/>
      <c r="C548" s="16"/>
      <c r="D548" s="26"/>
      <c r="F548" s="26"/>
      <c r="G548" s="117"/>
      <c r="H548" s="242"/>
      <c r="I548" s="243"/>
    </row>
    <row r="549" spans="2:9">
      <c r="B549" s="29"/>
      <c r="C549" s="71" t="s">
        <v>395</v>
      </c>
      <c r="D549" s="30"/>
      <c r="E549" s="31"/>
      <c r="F549" s="30"/>
      <c r="G549" s="108"/>
      <c r="H549" s="239">
        <f>SUM(H544:H548)</f>
        <v>0</v>
      </c>
      <c r="I549" s="239">
        <f>SUM(H549)</f>
        <v>0</v>
      </c>
    </row>
    <row r="550" spans="2:9">
      <c r="B550" s="78" t="s">
        <v>171</v>
      </c>
      <c r="C550" s="83" t="s">
        <v>215</v>
      </c>
      <c r="D550" s="83"/>
      <c r="E550" s="84"/>
      <c r="F550" s="83"/>
      <c r="G550" s="104"/>
      <c r="H550" s="273">
        <f>+H529+H533+H537+H543+H549</f>
        <v>0</v>
      </c>
      <c r="I550" s="241"/>
    </row>
    <row r="551" spans="2:9">
      <c r="B551" s="16"/>
      <c r="H551" s="266"/>
      <c r="I551" s="254"/>
    </row>
    <row r="552" spans="2:9">
      <c r="B552" s="78" t="s">
        <v>196</v>
      </c>
      <c r="C552" s="79" t="s">
        <v>217</v>
      </c>
      <c r="D552" s="87"/>
      <c r="E552" s="86"/>
      <c r="F552" s="87"/>
      <c r="G552" s="105"/>
      <c r="H552" s="265"/>
      <c r="I552" s="238"/>
    </row>
    <row r="553" spans="2:9">
      <c r="B553" s="61" t="s">
        <v>198</v>
      </c>
      <c r="C553" s="59" t="s">
        <v>199</v>
      </c>
      <c r="D553" s="20"/>
      <c r="E553" s="23"/>
      <c r="F553" s="20"/>
      <c r="G553" s="109"/>
      <c r="H553" s="244"/>
      <c r="I553" s="253"/>
    </row>
    <row r="554" spans="2:9">
      <c r="B554" s="25"/>
      <c r="C554" s="13" t="s">
        <v>219</v>
      </c>
      <c r="D554" s="25"/>
      <c r="E554" s="14" t="s">
        <v>359</v>
      </c>
      <c r="F554" s="25"/>
      <c r="H554" s="242">
        <f t="shared" ref="H554:H560" si="16">+G554*D554*F554</f>
        <v>0</v>
      </c>
      <c r="I554" s="243"/>
    </row>
    <row r="555" spans="2:9">
      <c r="B555" s="25"/>
      <c r="C555" s="13" t="s">
        <v>220</v>
      </c>
      <c r="D555" s="25"/>
      <c r="E555" s="14" t="s">
        <v>359</v>
      </c>
      <c r="F555" s="25"/>
      <c r="H555" s="242">
        <f t="shared" si="16"/>
        <v>0</v>
      </c>
      <c r="I555" s="243"/>
    </row>
    <row r="556" spans="2:9">
      <c r="B556" s="25"/>
      <c r="C556" s="13" t="s">
        <v>221</v>
      </c>
      <c r="D556" s="25"/>
      <c r="E556" s="14" t="s">
        <v>359</v>
      </c>
      <c r="F556" s="25"/>
      <c r="H556" s="242">
        <f t="shared" si="16"/>
        <v>0</v>
      </c>
      <c r="I556" s="243"/>
    </row>
    <row r="557" spans="2:9">
      <c r="B557" s="25"/>
      <c r="C557" s="13" t="s">
        <v>222</v>
      </c>
      <c r="D557" s="25"/>
      <c r="E557" s="14" t="s">
        <v>231</v>
      </c>
      <c r="F557" s="25"/>
      <c r="H557" s="242">
        <f t="shared" si="16"/>
        <v>0</v>
      </c>
      <c r="I557" s="243"/>
    </row>
    <row r="558" spans="2:9">
      <c r="B558" s="25"/>
      <c r="C558" s="13" t="s">
        <v>223</v>
      </c>
      <c r="D558" s="25"/>
      <c r="E558" s="14" t="s">
        <v>359</v>
      </c>
      <c r="F558" s="25"/>
      <c r="H558" s="242">
        <f t="shared" si="16"/>
        <v>0</v>
      </c>
      <c r="I558" s="243"/>
    </row>
    <row r="559" spans="2:9">
      <c r="B559" s="25"/>
      <c r="C559" s="13" t="s">
        <v>224</v>
      </c>
      <c r="D559" s="25"/>
      <c r="E559" s="14" t="s">
        <v>142</v>
      </c>
      <c r="F559" s="25"/>
      <c r="H559" s="242">
        <f t="shared" si="16"/>
        <v>0</v>
      </c>
      <c r="I559" s="243"/>
    </row>
    <row r="560" spans="2:9">
      <c r="B560" s="25"/>
      <c r="C560" s="13" t="s">
        <v>225</v>
      </c>
      <c r="D560" s="26"/>
      <c r="E560" s="14" t="s">
        <v>359</v>
      </c>
      <c r="F560" s="26"/>
      <c r="G560" s="117"/>
      <c r="H560" s="242">
        <f t="shared" si="16"/>
        <v>0</v>
      </c>
      <c r="I560" s="243"/>
    </row>
    <row r="561" spans="2:9">
      <c r="B561" s="25"/>
      <c r="D561" s="26"/>
      <c r="F561" s="26"/>
      <c r="G561" s="117"/>
      <c r="H561" s="242"/>
      <c r="I561" s="243"/>
    </row>
    <row r="562" spans="2:9">
      <c r="B562" s="29"/>
      <c r="C562" s="71" t="s">
        <v>396</v>
      </c>
      <c r="D562" s="30"/>
      <c r="E562" s="31"/>
      <c r="F562" s="30"/>
      <c r="G562" s="108"/>
      <c r="H562" s="239">
        <f>SUM(H553:H561)</f>
        <v>0</v>
      </c>
      <c r="I562" s="239">
        <f>SUM(H562)</f>
        <v>0</v>
      </c>
    </row>
    <row r="563" spans="2:9">
      <c r="B563" s="61" t="s">
        <v>202</v>
      </c>
      <c r="C563" s="59" t="s">
        <v>227</v>
      </c>
      <c r="D563" s="22"/>
      <c r="E563" s="23"/>
      <c r="F563" s="22"/>
      <c r="G563" s="109"/>
      <c r="H563" s="244"/>
      <c r="I563" s="253"/>
    </row>
    <row r="564" spans="2:9">
      <c r="B564" s="25"/>
      <c r="C564" s="13" t="s">
        <v>228</v>
      </c>
      <c r="D564" s="26"/>
      <c r="E564" s="14" t="s">
        <v>229</v>
      </c>
      <c r="F564" s="26"/>
      <c r="G564" s="117"/>
      <c r="H564" s="242">
        <f>+G564*D564*F564</f>
        <v>0</v>
      </c>
      <c r="I564" s="243"/>
    </row>
    <row r="565" spans="2:9">
      <c r="B565" s="25"/>
      <c r="C565" s="13" t="s">
        <v>230</v>
      </c>
      <c r="D565" s="26"/>
      <c r="E565" s="14" t="s">
        <v>231</v>
      </c>
      <c r="F565" s="26"/>
      <c r="G565" s="117"/>
      <c r="H565" s="242">
        <f>+G565*D565*F565</f>
        <v>0</v>
      </c>
      <c r="I565" s="243"/>
    </row>
    <row r="566" spans="2:9">
      <c r="B566" s="25"/>
      <c r="D566" s="26"/>
      <c r="F566" s="26"/>
      <c r="G566" s="117"/>
      <c r="H566" s="242"/>
      <c r="I566" s="243"/>
    </row>
    <row r="567" spans="2:9">
      <c r="B567" s="29"/>
      <c r="C567" s="71" t="s">
        <v>397</v>
      </c>
      <c r="D567" s="30"/>
      <c r="E567" s="31"/>
      <c r="F567" s="30"/>
      <c r="G567" s="108"/>
      <c r="H567" s="239">
        <f>SUM(H563:H566)</f>
        <v>0</v>
      </c>
      <c r="I567" s="239">
        <f>SUM(H567)</f>
        <v>0</v>
      </c>
    </row>
    <row r="568" spans="2:9">
      <c r="B568" s="61" t="s">
        <v>205</v>
      </c>
      <c r="C568" s="62" t="s">
        <v>206</v>
      </c>
      <c r="D568" s="22"/>
      <c r="E568" s="23"/>
      <c r="F568" s="22"/>
      <c r="G568" s="109"/>
      <c r="H568" s="244"/>
      <c r="I568" s="253"/>
    </row>
    <row r="569" spans="2:9">
      <c r="B569" s="25"/>
      <c r="C569" s="16" t="s">
        <v>207</v>
      </c>
      <c r="D569" s="26"/>
      <c r="E569" s="14" t="s">
        <v>358</v>
      </c>
      <c r="F569" s="26"/>
      <c r="G569" s="117"/>
      <c r="H569" s="242">
        <f>+G569*D569*F569</f>
        <v>0</v>
      </c>
      <c r="I569" s="243"/>
    </row>
    <row r="570" spans="2:9">
      <c r="B570" s="25"/>
      <c r="D570" s="26"/>
      <c r="F570" s="26"/>
      <c r="G570" s="117"/>
      <c r="H570" s="242"/>
      <c r="I570" s="243"/>
    </row>
    <row r="571" spans="2:9">
      <c r="B571" s="29"/>
      <c r="C571" s="71" t="s">
        <v>392</v>
      </c>
      <c r="D571" s="30"/>
      <c r="E571" s="31"/>
      <c r="F571" s="30"/>
      <c r="G571" s="108"/>
      <c r="H571" s="239">
        <f>SUM(H568:H570)</f>
        <v>0</v>
      </c>
      <c r="I571" s="239">
        <f>SUM(H571)</f>
        <v>0</v>
      </c>
    </row>
    <row r="572" spans="2:9">
      <c r="B572" s="68" t="s">
        <v>208</v>
      </c>
      <c r="C572" s="62" t="s">
        <v>209</v>
      </c>
      <c r="D572" s="22"/>
      <c r="E572" s="23"/>
      <c r="F572" s="22"/>
      <c r="G572" s="109"/>
      <c r="H572" s="244"/>
      <c r="I572" s="253"/>
    </row>
    <row r="573" spans="2:9">
      <c r="B573" s="25"/>
      <c r="C573" s="16" t="s">
        <v>210</v>
      </c>
      <c r="D573" s="26"/>
      <c r="E573" s="14" t="s">
        <v>231</v>
      </c>
      <c r="F573" s="26"/>
      <c r="H573" s="242">
        <f>+G573*D573*F573</f>
        <v>0</v>
      </c>
      <c r="I573" s="243"/>
    </row>
    <row r="574" spans="2:9">
      <c r="B574" s="25"/>
      <c r="C574" s="16" t="s">
        <v>234</v>
      </c>
      <c r="D574" s="26"/>
      <c r="E574" s="14" t="s">
        <v>231</v>
      </c>
      <c r="F574" s="26"/>
      <c r="H574" s="242">
        <f>+G574*D574*F574</f>
        <v>0</v>
      </c>
      <c r="I574" s="243"/>
    </row>
    <row r="575" spans="2:9">
      <c r="B575" s="25"/>
      <c r="C575" s="16" t="s">
        <v>18</v>
      </c>
      <c r="D575" s="26"/>
      <c r="E575" s="14" t="s">
        <v>154</v>
      </c>
      <c r="F575" s="26"/>
      <c r="G575" s="117"/>
      <c r="H575" s="242">
        <f>+G575*D575*F575</f>
        <v>0</v>
      </c>
      <c r="I575" s="243"/>
    </row>
    <row r="576" spans="2:9">
      <c r="B576" s="25"/>
      <c r="C576" s="16" t="s">
        <v>211</v>
      </c>
      <c r="D576" s="26"/>
      <c r="E576" s="14" t="s">
        <v>154</v>
      </c>
      <c r="F576" s="26"/>
      <c r="G576" s="117"/>
      <c r="H576" s="242">
        <f>+G576*D576*F576</f>
        <v>0</v>
      </c>
      <c r="I576" s="243"/>
    </row>
    <row r="577" spans="2:9">
      <c r="B577" s="25"/>
      <c r="C577" s="16"/>
      <c r="D577" s="26"/>
      <c r="F577" s="26"/>
      <c r="G577" s="117"/>
      <c r="H577" s="242"/>
      <c r="I577" s="243"/>
    </row>
    <row r="578" spans="2:9">
      <c r="B578" s="25"/>
      <c r="C578" s="71" t="s">
        <v>393</v>
      </c>
      <c r="D578" s="30"/>
      <c r="E578" s="31"/>
      <c r="F578" s="30"/>
      <c r="G578" s="108"/>
      <c r="H578" s="239">
        <f>SUM(H572:H577)</f>
        <v>0</v>
      </c>
      <c r="I578" s="239">
        <f>SUM(H578)</f>
        <v>0</v>
      </c>
    </row>
    <row r="579" spans="2:9">
      <c r="B579" s="78" t="s">
        <v>196</v>
      </c>
      <c r="C579" s="83" t="s">
        <v>235</v>
      </c>
      <c r="D579" s="83"/>
      <c r="E579" s="84"/>
      <c r="F579" s="83"/>
      <c r="G579" s="104"/>
      <c r="H579" s="273">
        <f>+H562+H567+H571+H578</f>
        <v>0</v>
      </c>
      <c r="I579" s="241"/>
    </row>
    <row r="580" spans="2:9">
      <c r="B580" s="16"/>
      <c r="H580" s="266"/>
      <c r="I580" s="254"/>
    </row>
    <row r="581" spans="2:9">
      <c r="B581" s="78" t="s">
        <v>216</v>
      </c>
      <c r="C581" s="79" t="s">
        <v>237</v>
      </c>
      <c r="D581" s="87"/>
      <c r="E581" s="86"/>
      <c r="F581" s="87"/>
      <c r="G581" s="105"/>
      <c r="H581" s="265"/>
      <c r="I581" s="238"/>
    </row>
    <row r="582" spans="2:9">
      <c r="B582" s="61" t="s">
        <v>218</v>
      </c>
      <c r="C582" s="59" t="s">
        <v>199</v>
      </c>
      <c r="D582" s="20"/>
      <c r="E582" s="23"/>
      <c r="F582" s="20"/>
      <c r="G582" s="109"/>
      <c r="H582" s="244"/>
      <c r="I582" s="253"/>
    </row>
    <row r="583" spans="2:9">
      <c r="B583" s="25"/>
      <c r="C583" s="13" t="s">
        <v>239</v>
      </c>
      <c r="D583" s="25"/>
      <c r="E583" s="14" t="s">
        <v>359</v>
      </c>
      <c r="F583" s="25"/>
      <c r="H583" s="242">
        <f>+G583*D583*F583</f>
        <v>0</v>
      </c>
      <c r="I583" s="243"/>
    </row>
    <row r="584" spans="2:9">
      <c r="B584" s="25"/>
      <c r="C584" s="13" t="s">
        <v>30</v>
      </c>
      <c r="D584" s="25"/>
      <c r="E584" s="14" t="s">
        <v>231</v>
      </c>
      <c r="F584" s="25"/>
      <c r="H584" s="242">
        <f>+G584*D584*F584</f>
        <v>0</v>
      </c>
      <c r="I584" s="243"/>
    </row>
    <row r="585" spans="2:9">
      <c r="B585" s="25"/>
      <c r="C585" s="13" t="s">
        <v>74</v>
      </c>
      <c r="D585" s="25"/>
      <c r="E585" s="14" t="s">
        <v>231</v>
      </c>
      <c r="F585" s="25"/>
      <c r="H585" s="242">
        <f>+G585*D585*F585</f>
        <v>0</v>
      </c>
      <c r="I585" s="243"/>
    </row>
    <row r="586" spans="2:9">
      <c r="B586" s="25"/>
      <c r="C586" s="13" t="s">
        <v>240</v>
      </c>
      <c r="D586" s="25"/>
      <c r="E586" s="14" t="s">
        <v>231</v>
      </c>
      <c r="F586" s="25"/>
      <c r="H586" s="242">
        <f>+G586*D586*F586</f>
        <v>0</v>
      </c>
      <c r="I586" s="243"/>
    </row>
    <row r="587" spans="2:9">
      <c r="B587" s="25"/>
      <c r="C587" s="13" t="s">
        <v>241</v>
      </c>
      <c r="D587" s="25"/>
      <c r="E587" s="14" t="s">
        <v>231</v>
      </c>
      <c r="F587" s="25"/>
      <c r="H587" s="242">
        <f>+G587*D587*F587</f>
        <v>0</v>
      </c>
      <c r="I587" s="243"/>
    </row>
    <row r="588" spans="2:9">
      <c r="B588" s="25"/>
      <c r="D588" s="25"/>
      <c r="F588" s="25"/>
      <c r="H588" s="242"/>
      <c r="I588" s="243"/>
    </row>
    <row r="589" spans="2:9">
      <c r="B589" s="29"/>
      <c r="C589" s="71" t="s">
        <v>396</v>
      </c>
      <c r="D589" s="30"/>
      <c r="E589" s="31"/>
      <c r="F589" s="30"/>
      <c r="G589" s="108"/>
      <c r="H589" s="239">
        <f>SUM(H582:H588)</f>
        <v>0</v>
      </c>
      <c r="I589" s="239">
        <f>SUM(H589)</f>
        <v>0</v>
      </c>
    </row>
    <row r="590" spans="2:9">
      <c r="B590" s="61" t="s">
        <v>226</v>
      </c>
      <c r="C590" s="59" t="s">
        <v>243</v>
      </c>
      <c r="D590" s="22"/>
      <c r="E590" s="23"/>
      <c r="F590" s="22"/>
      <c r="G590" s="109"/>
      <c r="H590" s="244"/>
      <c r="I590" s="253"/>
    </row>
    <row r="591" spans="2:9">
      <c r="B591" s="25"/>
      <c r="C591" s="13" t="s">
        <v>244</v>
      </c>
      <c r="D591" s="26"/>
      <c r="E591" s="14" t="s">
        <v>231</v>
      </c>
      <c r="F591" s="26"/>
      <c r="G591" s="117"/>
      <c r="H591" s="242">
        <f>+G591*D591*F591</f>
        <v>0</v>
      </c>
      <c r="I591" s="243"/>
    </row>
    <row r="592" spans="2:9">
      <c r="B592" s="25"/>
      <c r="C592" s="13" t="s">
        <v>245</v>
      </c>
      <c r="D592" s="26"/>
      <c r="E592" s="14" t="s">
        <v>231</v>
      </c>
      <c r="F592" s="26"/>
      <c r="G592" s="117"/>
      <c r="H592" s="242">
        <f>+G592*D592*F592</f>
        <v>0</v>
      </c>
      <c r="I592" s="243"/>
    </row>
    <row r="593" spans="2:9">
      <c r="B593" s="25"/>
      <c r="D593" s="26"/>
      <c r="F593" s="26"/>
      <c r="G593" s="117"/>
      <c r="H593" s="242"/>
      <c r="I593" s="243"/>
    </row>
    <row r="594" spans="2:9">
      <c r="B594" s="29"/>
      <c r="C594" s="71" t="s">
        <v>398</v>
      </c>
      <c r="D594" s="30"/>
      <c r="E594" s="31"/>
      <c r="F594" s="30"/>
      <c r="G594" s="108"/>
      <c r="H594" s="239">
        <f>SUM(H590:H593)</f>
        <v>0</v>
      </c>
      <c r="I594" s="239">
        <f>SUM(H594)</f>
        <v>0</v>
      </c>
    </row>
    <row r="595" spans="2:9">
      <c r="B595" s="61" t="s">
        <v>232</v>
      </c>
      <c r="C595" s="62" t="s">
        <v>400</v>
      </c>
      <c r="D595" s="22"/>
      <c r="E595" s="23"/>
      <c r="F595" s="22"/>
      <c r="G595" s="109"/>
      <c r="H595" s="244"/>
      <c r="I595" s="253"/>
    </row>
    <row r="596" spans="2:9">
      <c r="B596" s="25"/>
      <c r="C596" s="16" t="s">
        <v>207</v>
      </c>
      <c r="D596" s="26"/>
      <c r="E596" s="14" t="s">
        <v>358</v>
      </c>
      <c r="F596" s="26"/>
      <c r="G596" s="117"/>
      <c r="H596" s="242">
        <f>+G596*D596*F596</f>
        <v>0</v>
      </c>
      <c r="I596" s="243"/>
    </row>
    <row r="597" spans="2:9">
      <c r="B597" s="25"/>
      <c r="D597" s="26"/>
      <c r="F597" s="26"/>
      <c r="G597" s="117"/>
      <c r="H597" s="242"/>
      <c r="I597" s="243"/>
    </row>
    <row r="598" spans="2:9">
      <c r="B598" s="29"/>
      <c r="C598" s="71" t="s">
        <v>399</v>
      </c>
      <c r="D598" s="30"/>
      <c r="E598" s="31"/>
      <c r="F598" s="30"/>
      <c r="G598" s="108"/>
      <c r="H598" s="239">
        <f>SUM(H595:H597)</f>
        <v>0</v>
      </c>
      <c r="I598" s="239">
        <f>SUM(H598)</f>
        <v>0</v>
      </c>
    </row>
    <row r="599" spans="2:9">
      <c r="B599" s="68" t="s">
        <v>233</v>
      </c>
      <c r="C599" s="62" t="s">
        <v>209</v>
      </c>
      <c r="D599" s="22"/>
      <c r="E599" s="23"/>
      <c r="F599" s="22"/>
      <c r="G599" s="109"/>
      <c r="H599" s="244"/>
      <c r="I599" s="253"/>
    </row>
    <row r="600" spans="2:9">
      <c r="B600" s="25"/>
      <c r="C600" s="16" t="s">
        <v>248</v>
      </c>
      <c r="D600" s="26"/>
      <c r="E600" s="14" t="s">
        <v>358</v>
      </c>
      <c r="F600" s="26"/>
      <c r="H600" s="242">
        <f>+G600*D600*F600</f>
        <v>0</v>
      </c>
      <c r="I600" s="243"/>
    </row>
    <row r="601" spans="2:9">
      <c r="B601" s="25"/>
      <c r="C601" s="16" t="s">
        <v>18</v>
      </c>
      <c r="D601" s="26"/>
      <c r="E601" s="14" t="s">
        <v>154</v>
      </c>
      <c r="F601" s="26"/>
      <c r="H601" s="242">
        <f>+G601*D601*F601</f>
        <v>0</v>
      </c>
      <c r="I601" s="243"/>
    </row>
    <row r="602" spans="2:9">
      <c r="B602" s="25"/>
      <c r="C602" s="16" t="s">
        <v>211</v>
      </c>
      <c r="D602" s="26"/>
      <c r="E602" s="14" t="s">
        <v>154</v>
      </c>
      <c r="F602" s="26"/>
      <c r="G602" s="117"/>
      <c r="H602" s="242">
        <f>+G602*D602*F602</f>
        <v>0</v>
      </c>
      <c r="I602" s="243"/>
    </row>
    <row r="603" spans="2:9">
      <c r="B603" s="25"/>
      <c r="C603" s="16"/>
      <c r="D603" s="26"/>
      <c r="F603" s="26"/>
      <c r="G603" s="117"/>
      <c r="H603" s="242"/>
      <c r="I603" s="243"/>
    </row>
    <row r="604" spans="2:9">
      <c r="B604" s="25"/>
      <c r="C604" s="71" t="s">
        <v>393</v>
      </c>
      <c r="D604" s="30"/>
      <c r="E604" s="31"/>
      <c r="F604" s="30"/>
      <c r="G604" s="108"/>
      <c r="H604" s="239">
        <f>SUM(H599:H603)</f>
        <v>0</v>
      </c>
      <c r="I604" s="239">
        <f>SUM(H604)</f>
        <v>0</v>
      </c>
    </row>
    <row r="605" spans="2:9">
      <c r="B605" s="78" t="s">
        <v>216</v>
      </c>
      <c r="C605" s="83" t="s">
        <v>249</v>
      </c>
      <c r="D605" s="83"/>
      <c r="E605" s="84"/>
      <c r="F605" s="83"/>
      <c r="G605" s="104"/>
      <c r="H605" s="273">
        <f>+H589+H594+H598+H604</f>
        <v>0</v>
      </c>
      <c r="I605" s="241"/>
    </row>
    <row r="606" spans="2:9">
      <c r="B606" s="16"/>
      <c r="H606" s="266"/>
      <c r="I606" s="254"/>
    </row>
    <row r="607" spans="2:9">
      <c r="B607" s="78" t="s">
        <v>236</v>
      </c>
      <c r="C607" s="79" t="s">
        <v>251</v>
      </c>
      <c r="D607" s="87"/>
      <c r="E607" s="86"/>
      <c r="F607" s="87"/>
      <c r="G607" s="105"/>
      <c r="H607" s="265"/>
      <c r="I607" s="238"/>
    </row>
    <row r="608" spans="2:9">
      <c r="B608" s="68" t="s">
        <v>238</v>
      </c>
      <c r="C608" s="45" t="s">
        <v>253</v>
      </c>
      <c r="D608" s="20"/>
      <c r="F608" s="20"/>
      <c r="H608" s="250"/>
      <c r="I608" s="244"/>
    </row>
    <row r="609" spans="2:9">
      <c r="B609" s="25"/>
      <c r="C609" s="13" t="s">
        <v>254</v>
      </c>
      <c r="D609" s="26"/>
      <c r="E609" s="14" t="s">
        <v>231</v>
      </c>
      <c r="F609" s="26"/>
      <c r="H609" s="247">
        <f>+G609*D609*F609</f>
        <v>0</v>
      </c>
      <c r="I609" s="243"/>
    </row>
    <row r="610" spans="2:9">
      <c r="B610" s="25"/>
      <c r="C610" s="13" t="s">
        <v>255</v>
      </c>
      <c r="D610" s="26"/>
      <c r="E610" s="14" t="s">
        <v>359</v>
      </c>
      <c r="F610" s="26"/>
      <c r="H610" s="247">
        <f>+G610*D610*F610</f>
        <v>0</v>
      </c>
      <c r="I610" s="243"/>
    </row>
    <row r="611" spans="2:9">
      <c r="B611" s="25"/>
      <c r="D611" s="26"/>
      <c r="F611" s="26"/>
      <c r="H611" s="247"/>
      <c r="I611" s="243"/>
    </row>
    <row r="612" spans="2:9">
      <c r="B612" s="25"/>
      <c r="C612" s="71" t="s">
        <v>401</v>
      </c>
      <c r="D612" s="26"/>
      <c r="F612" s="26"/>
      <c r="H612" s="274">
        <f>SUM(H608:H611)</f>
        <v>0</v>
      </c>
      <c r="I612" s="239">
        <f>SUM(H612)</f>
        <v>0</v>
      </c>
    </row>
    <row r="613" spans="2:9">
      <c r="B613" s="61" t="s">
        <v>242</v>
      </c>
      <c r="C613" s="59" t="s">
        <v>257</v>
      </c>
      <c r="D613" s="20"/>
      <c r="E613" s="23"/>
      <c r="F613" s="20"/>
      <c r="G613" s="109"/>
      <c r="H613" s="250"/>
      <c r="I613" s="244"/>
    </row>
    <row r="614" spans="2:9">
      <c r="B614" s="25"/>
      <c r="C614" s="13" t="s">
        <v>258</v>
      </c>
      <c r="D614" s="26"/>
      <c r="E614" s="14" t="s">
        <v>363</v>
      </c>
      <c r="F614" s="26"/>
      <c r="G614" s="117"/>
      <c r="H614" s="247">
        <f>+G614*D614*F614</f>
        <v>0</v>
      </c>
      <c r="I614" s="243"/>
    </row>
    <row r="615" spans="2:9">
      <c r="B615" s="25"/>
      <c r="D615" s="26"/>
      <c r="F615" s="26"/>
      <c r="G615" s="117"/>
      <c r="H615" s="247">
        <f>+G615*D615*F615</f>
        <v>0</v>
      </c>
      <c r="I615" s="243"/>
    </row>
    <row r="616" spans="2:9">
      <c r="B616" s="25"/>
      <c r="D616" s="26"/>
      <c r="F616" s="26"/>
      <c r="G616" s="117"/>
      <c r="H616" s="247"/>
      <c r="I616" s="243"/>
    </row>
    <row r="617" spans="2:9">
      <c r="B617" s="29"/>
      <c r="C617" s="71" t="s">
        <v>402</v>
      </c>
      <c r="D617" s="30"/>
      <c r="E617" s="31"/>
      <c r="F617" s="30"/>
      <c r="G617" s="108"/>
      <c r="H617" s="274">
        <f>SUM(H613:H616)</f>
        <v>0</v>
      </c>
      <c r="I617" s="239">
        <f>SUM(H617)</f>
        <v>0</v>
      </c>
    </row>
    <row r="618" spans="2:9">
      <c r="B618" s="61" t="s">
        <v>246</v>
      </c>
      <c r="C618" s="59" t="s">
        <v>260</v>
      </c>
      <c r="D618" s="20"/>
      <c r="E618" s="23"/>
      <c r="F618" s="20"/>
      <c r="G618" s="101"/>
      <c r="H618" s="275"/>
      <c r="I618" s="244"/>
    </row>
    <row r="619" spans="2:9">
      <c r="B619" s="25"/>
      <c r="C619" s="13" t="s">
        <v>261</v>
      </c>
      <c r="D619" s="26"/>
      <c r="F619" s="26"/>
      <c r="G619" s="118"/>
      <c r="H619" s="247">
        <f>+G619*D619*F619</f>
        <v>0</v>
      </c>
      <c r="I619" s="243"/>
    </row>
    <row r="620" spans="2:9">
      <c r="B620" s="25"/>
      <c r="D620" s="26"/>
      <c r="F620" s="26"/>
      <c r="G620" s="118"/>
      <c r="H620" s="247">
        <f>+G620*D620*F620</f>
        <v>0</v>
      </c>
      <c r="I620" s="243"/>
    </row>
    <row r="621" spans="2:9">
      <c r="B621" s="25"/>
      <c r="D621" s="26"/>
      <c r="F621" s="26"/>
      <c r="G621" s="118"/>
      <c r="H621" s="247"/>
      <c r="I621" s="243"/>
    </row>
    <row r="622" spans="2:9">
      <c r="B622" s="29"/>
      <c r="C622" s="71" t="s">
        <v>403</v>
      </c>
      <c r="D622" s="30"/>
      <c r="E622" s="31"/>
      <c r="F622" s="30"/>
      <c r="G622" s="103"/>
      <c r="H622" s="274">
        <f>SUM(H618:H621)</f>
        <v>0</v>
      </c>
      <c r="I622" s="239">
        <f>SUM(H622)</f>
        <v>0</v>
      </c>
    </row>
    <row r="623" spans="2:9">
      <c r="B623" s="61" t="s">
        <v>247</v>
      </c>
      <c r="C623" s="59" t="s">
        <v>263</v>
      </c>
      <c r="D623" s="20"/>
      <c r="E623" s="23"/>
      <c r="F623" s="20"/>
      <c r="G623" s="109"/>
      <c r="H623" s="250"/>
      <c r="I623" s="244"/>
    </row>
    <row r="624" spans="2:9">
      <c r="B624" s="25"/>
      <c r="C624" s="13" t="s">
        <v>19</v>
      </c>
      <c r="D624" s="26"/>
      <c r="E624" s="14" t="s">
        <v>145</v>
      </c>
      <c r="F624" s="26"/>
      <c r="G624" s="117"/>
      <c r="H624" s="247">
        <f t="shared" ref="H624:H629" si="17">+G624*D624*F624</f>
        <v>0</v>
      </c>
      <c r="I624" s="243"/>
    </row>
    <row r="625" spans="2:9">
      <c r="B625" s="25"/>
      <c r="C625" s="13" t="s">
        <v>42</v>
      </c>
      <c r="D625" s="26"/>
      <c r="E625" s="14" t="s">
        <v>142</v>
      </c>
      <c r="F625" s="26"/>
      <c r="G625" s="117"/>
      <c r="H625" s="247">
        <f t="shared" si="17"/>
        <v>0</v>
      </c>
      <c r="I625" s="243"/>
    </row>
    <row r="626" spans="2:9">
      <c r="B626" s="25"/>
      <c r="C626" s="13" t="s">
        <v>264</v>
      </c>
      <c r="D626" s="26"/>
      <c r="E626" s="14" t="s">
        <v>154</v>
      </c>
      <c r="F626" s="26"/>
      <c r="G626" s="117"/>
      <c r="H626" s="247">
        <f t="shared" si="17"/>
        <v>0</v>
      </c>
      <c r="I626" s="243"/>
    </row>
    <row r="627" spans="2:9">
      <c r="B627" s="25"/>
      <c r="C627" s="13" t="s">
        <v>184</v>
      </c>
      <c r="D627" s="26"/>
      <c r="E627" s="14" t="s">
        <v>154</v>
      </c>
      <c r="F627" s="26"/>
      <c r="G627" s="117"/>
      <c r="H627" s="247">
        <f t="shared" si="17"/>
        <v>0</v>
      </c>
      <c r="I627" s="243"/>
    </row>
    <row r="628" spans="2:9">
      <c r="B628" s="25"/>
      <c r="C628" s="13" t="s">
        <v>18</v>
      </c>
      <c r="D628" s="26"/>
      <c r="E628" s="14" t="s">
        <v>142</v>
      </c>
      <c r="F628" s="26"/>
      <c r="G628" s="117"/>
      <c r="H628" s="247">
        <f t="shared" si="17"/>
        <v>0</v>
      </c>
      <c r="I628" s="243"/>
    </row>
    <row r="629" spans="2:9">
      <c r="B629" s="25"/>
      <c r="C629" s="13" t="s">
        <v>22</v>
      </c>
      <c r="D629" s="26"/>
      <c r="E629" s="14" t="s">
        <v>154</v>
      </c>
      <c r="F629" s="26"/>
      <c r="G629" s="117"/>
      <c r="H629" s="247">
        <f t="shared" si="17"/>
        <v>0</v>
      </c>
      <c r="I629" s="243"/>
    </row>
    <row r="630" spans="2:9">
      <c r="B630" s="25"/>
      <c r="D630" s="26"/>
      <c r="F630" s="26"/>
      <c r="G630" s="117"/>
      <c r="H630" s="247"/>
      <c r="I630" s="260"/>
    </row>
    <row r="631" spans="2:9">
      <c r="B631" s="29"/>
      <c r="C631" s="71" t="s">
        <v>404</v>
      </c>
      <c r="D631" s="30"/>
      <c r="E631" s="31"/>
      <c r="F631" s="30"/>
      <c r="G631" s="108"/>
      <c r="H631" s="239">
        <f>SUM(H623:H630)</f>
        <v>0</v>
      </c>
      <c r="I631" s="239">
        <f>SUM(H631)</f>
        <v>0</v>
      </c>
    </row>
    <row r="632" spans="2:9">
      <c r="B632" s="78" t="s">
        <v>236</v>
      </c>
      <c r="C632" s="79" t="s">
        <v>265</v>
      </c>
      <c r="D632" s="79"/>
      <c r="E632" s="80"/>
      <c r="F632" s="79"/>
      <c r="G632" s="96"/>
      <c r="H632" s="276">
        <f>+H612+H617+H622+H631</f>
        <v>0</v>
      </c>
      <c r="I632" s="241"/>
    </row>
    <row r="633" spans="2:9">
      <c r="B633" s="64"/>
      <c r="C633" s="45"/>
      <c r="D633" s="45"/>
      <c r="E633" s="57"/>
      <c r="F633" s="45"/>
      <c r="G633" s="95"/>
      <c r="H633" s="264"/>
      <c r="I633" s="262"/>
    </row>
    <row r="634" spans="2:9">
      <c r="B634" s="78" t="s">
        <v>250</v>
      </c>
      <c r="C634" s="89" t="s">
        <v>267</v>
      </c>
      <c r="D634" s="87"/>
      <c r="E634" s="86"/>
      <c r="F634" s="87"/>
      <c r="G634" s="105"/>
      <c r="H634" s="265"/>
      <c r="I634" s="238"/>
    </row>
    <row r="635" spans="2:9">
      <c r="B635" s="64" t="s">
        <v>252</v>
      </c>
      <c r="C635" s="61" t="s">
        <v>269</v>
      </c>
      <c r="D635" s="42"/>
      <c r="F635" s="20"/>
      <c r="H635" s="250"/>
      <c r="I635" s="244"/>
    </row>
    <row r="636" spans="2:9">
      <c r="B636" s="16"/>
      <c r="C636" s="25" t="s">
        <v>270</v>
      </c>
      <c r="D636" s="43"/>
      <c r="E636" s="14" t="s">
        <v>359</v>
      </c>
      <c r="F636" s="26"/>
      <c r="H636" s="247">
        <f>+G636*D636*F636</f>
        <v>0</v>
      </c>
      <c r="I636" s="243"/>
    </row>
    <row r="637" spans="2:9">
      <c r="B637" s="16"/>
      <c r="C637" s="25" t="s">
        <v>271</v>
      </c>
      <c r="D637" s="43"/>
      <c r="E637" s="14" t="s">
        <v>359</v>
      </c>
      <c r="F637" s="26"/>
      <c r="H637" s="247">
        <f>+G637*D637*F637</f>
        <v>0</v>
      </c>
      <c r="I637" s="243"/>
    </row>
    <row r="638" spans="2:9">
      <c r="B638" s="16"/>
      <c r="C638" s="25"/>
      <c r="D638" s="43"/>
      <c r="F638" s="26"/>
      <c r="H638" s="247"/>
      <c r="I638" s="243"/>
    </row>
    <row r="639" spans="2:9">
      <c r="B639" s="16"/>
      <c r="C639" s="69" t="s">
        <v>405</v>
      </c>
      <c r="D639" s="43"/>
      <c r="F639" s="26"/>
      <c r="H639" s="274">
        <f>SUM(H635:H638)</f>
        <v>0</v>
      </c>
      <c r="I639" s="239">
        <f>SUM(H639)</f>
        <v>0</v>
      </c>
    </row>
    <row r="640" spans="2:9">
      <c r="B640" s="61" t="s">
        <v>256</v>
      </c>
      <c r="C640" s="45" t="s">
        <v>272</v>
      </c>
      <c r="D640" s="20"/>
      <c r="E640" s="23"/>
      <c r="F640" s="20"/>
      <c r="G640" s="109"/>
      <c r="H640" s="250"/>
      <c r="I640" s="244"/>
    </row>
    <row r="641" spans="2:9">
      <c r="B641" s="25"/>
      <c r="C641" s="13" t="s">
        <v>273</v>
      </c>
      <c r="D641" s="26"/>
      <c r="E641" s="14" t="s">
        <v>359</v>
      </c>
      <c r="F641" s="26"/>
      <c r="G641" s="117"/>
      <c r="H641" s="247">
        <f>+G641*D641*F641</f>
        <v>0</v>
      </c>
      <c r="I641" s="243"/>
    </row>
    <row r="642" spans="2:9">
      <c r="B642" s="25"/>
      <c r="C642" s="13" t="s">
        <v>274</v>
      </c>
      <c r="D642" s="26"/>
      <c r="E642" s="14" t="s">
        <v>359</v>
      </c>
      <c r="F642" s="26"/>
      <c r="G642" s="117"/>
      <c r="H642" s="247">
        <f>+G642*D642*F642</f>
        <v>0</v>
      </c>
      <c r="I642" s="243"/>
    </row>
    <row r="643" spans="2:9">
      <c r="B643" s="25"/>
      <c r="C643" s="13" t="s">
        <v>275</v>
      </c>
      <c r="D643" s="26"/>
      <c r="E643" s="14" t="s">
        <v>359</v>
      </c>
      <c r="F643" s="26"/>
      <c r="G643" s="117"/>
      <c r="H643" s="247">
        <f>+G643*D643*F643</f>
        <v>0</v>
      </c>
      <c r="I643" s="243"/>
    </row>
    <row r="644" spans="2:9">
      <c r="B644" s="25"/>
      <c r="C644" s="13" t="s">
        <v>276</v>
      </c>
      <c r="D644" s="26"/>
      <c r="E644" s="14" t="s">
        <v>359</v>
      </c>
      <c r="F644" s="26"/>
      <c r="G644" s="117"/>
      <c r="H644" s="247">
        <f>+G644*D644*F644</f>
        <v>0</v>
      </c>
      <c r="I644" s="243"/>
    </row>
    <row r="645" spans="2:9">
      <c r="B645" s="25"/>
      <c r="C645" s="13" t="s">
        <v>277</v>
      </c>
      <c r="D645" s="26"/>
      <c r="E645" s="14" t="s">
        <v>359</v>
      </c>
      <c r="F645" s="26"/>
      <c r="G645" s="117"/>
      <c r="H645" s="247">
        <f>+G645*D645*F645</f>
        <v>0</v>
      </c>
      <c r="I645" s="243"/>
    </row>
    <row r="646" spans="2:9">
      <c r="B646" s="25"/>
      <c r="D646" s="26"/>
      <c r="F646" s="26"/>
      <c r="G646" s="117"/>
      <c r="H646" s="247"/>
      <c r="I646" s="243"/>
    </row>
    <row r="647" spans="2:9">
      <c r="B647" s="29"/>
      <c r="C647" s="71" t="s">
        <v>406</v>
      </c>
      <c r="D647" s="30"/>
      <c r="E647" s="31"/>
      <c r="F647" s="30"/>
      <c r="G647" s="108"/>
      <c r="H647" s="274">
        <f>SUM(H640:H646)</f>
        <v>0</v>
      </c>
      <c r="I647" s="239">
        <f>SUM(H647)</f>
        <v>0</v>
      </c>
    </row>
    <row r="648" spans="2:9">
      <c r="B648" s="61" t="s">
        <v>259</v>
      </c>
      <c r="C648" s="45" t="s">
        <v>278</v>
      </c>
      <c r="D648" s="20"/>
      <c r="E648" s="23"/>
      <c r="F648" s="20"/>
      <c r="G648" s="101"/>
      <c r="H648" s="275"/>
      <c r="I648" s="244"/>
    </row>
    <row r="649" spans="2:9">
      <c r="B649" s="25"/>
      <c r="C649" s="13" t="s">
        <v>279</v>
      </c>
      <c r="D649" s="26"/>
      <c r="E649" s="14" t="s">
        <v>360</v>
      </c>
      <c r="F649" s="26"/>
      <c r="G649" s="118"/>
      <c r="H649" s="242">
        <f t="shared" ref="H649:H661" si="18">+G649*D649*F649</f>
        <v>0</v>
      </c>
      <c r="I649" s="243"/>
    </row>
    <row r="650" spans="2:9">
      <c r="B650" s="25"/>
      <c r="C650" s="13" t="s">
        <v>280</v>
      </c>
      <c r="D650" s="26"/>
      <c r="E650" s="14" t="s">
        <v>361</v>
      </c>
      <c r="F650" s="26"/>
      <c r="G650" s="118"/>
      <c r="H650" s="242">
        <f t="shared" si="18"/>
        <v>0</v>
      </c>
      <c r="I650" s="243"/>
    </row>
    <row r="651" spans="2:9">
      <c r="B651" s="25"/>
      <c r="C651" s="13" t="s">
        <v>281</v>
      </c>
      <c r="D651" s="26"/>
      <c r="E651" s="14" t="s">
        <v>360</v>
      </c>
      <c r="F651" s="26"/>
      <c r="G651" s="118"/>
      <c r="H651" s="242">
        <f t="shared" si="18"/>
        <v>0</v>
      </c>
      <c r="I651" s="243"/>
    </row>
    <row r="652" spans="2:9">
      <c r="B652" s="25"/>
      <c r="C652" s="13" t="s">
        <v>282</v>
      </c>
      <c r="D652" s="26"/>
      <c r="E652" s="14" t="s">
        <v>359</v>
      </c>
      <c r="F652" s="26"/>
      <c r="G652" s="118"/>
      <c r="H652" s="242">
        <f t="shared" si="18"/>
        <v>0</v>
      </c>
      <c r="I652" s="243"/>
    </row>
    <row r="653" spans="2:9">
      <c r="B653" s="25"/>
      <c r="C653" s="13" t="s">
        <v>283</v>
      </c>
      <c r="D653" s="26"/>
      <c r="E653" s="14" t="s">
        <v>359</v>
      </c>
      <c r="F653" s="26"/>
      <c r="G653" s="118"/>
      <c r="H653" s="242">
        <f t="shared" si="18"/>
        <v>0</v>
      </c>
      <c r="I653" s="243"/>
    </row>
    <row r="654" spans="2:9">
      <c r="B654" s="25"/>
      <c r="C654" s="13" t="s">
        <v>282</v>
      </c>
      <c r="D654" s="26"/>
      <c r="E654" s="14" t="s">
        <v>359</v>
      </c>
      <c r="F654" s="26"/>
      <c r="G654" s="118"/>
      <c r="H654" s="242">
        <f t="shared" si="18"/>
        <v>0</v>
      </c>
      <c r="I654" s="243"/>
    </row>
    <row r="655" spans="2:9">
      <c r="B655" s="25"/>
      <c r="C655" s="13" t="s">
        <v>284</v>
      </c>
      <c r="D655" s="26"/>
      <c r="E655" s="14" t="s">
        <v>359</v>
      </c>
      <c r="F655" s="26"/>
      <c r="G655" s="118"/>
      <c r="H655" s="242">
        <f t="shared" si="18"/>
        <v>0</v>
      </c>
      <c r="I655" s="243"/>
    </row>
    <row r="656" spans="2:9">
      <c r="B656" s="25"/>
      <c r="C656" s="13" t="s">
        <v>285</v>
      </c>
      <c r="D656" s="26"/>
      <c r="E656" s="14" t="s">
        <v>359</v>
      </c>
      <c r="F656" s="26"/>
      <c r="G656" s="118"/>
      <c r="H656" s="242">
        <f t="shared" si="18"/>
        <v>0</v>
      </c>
      <c r="I656" s="243"/>
    </row>
    <row r="657" spans="2:9">
      <c r="B657" s="25"/>
      <c r="C657" s="13" t="s">
        <v>286</v>
      </c>
      <c r="D657" s="26"/>
      <c r="E657" s="14" t="s">
        <v>359</v>
      </c>
      <c r="F657" s="26"/>
      <c r="G657" s="118"/>
      <c r="H657" s="242">
        <f t="shared" si="18"/>
        <v>0</v>
      </c>
      <c r="I657" s="243"/>
    </row>
    <row r="658" spans="2:9">
      <c r="B658" s="25"/>
      <c r="C658" s="13" t="s">
        <v>287</v>
      </c>
      <c r="D658" s="26"/>
      <c r="E658" s="14" t="s">
        <v>359</v>
      </c>
      <c r="F658" s="26"/>
      <c r="G658" s="118"/>
      <c r="H658" s="242">
        <f t="shared" si="18"/>
        <v>0</v>
      </c>
      <c r="I658" s="243"/>
    </row>
    <row r="659" spans="2:9">
      <c r="B659" s="25"/>
      <c r="C659" s="13" t="s">
        <v>288</v>
      </c>
      <c r="D659" s="26"/>
      <c r="E659" s="14" t="s">
        <v>361</v>
      </c>
      <c r="F659" s="26"/>
      <c r="G659" s="118"/>
      <c r="H659" s="242">
        <f t="shared" si="18"/>
        <v>0</v>
      </c>
      <c r="I659" s="243"/>
    </row>
    <row r="660" spans="2:9">
      <c r="B660" s="25"/>
      <c r="C660" s="13" t="s">
        <v>289</v>
      </c>
      <c r="D660" s="26"/>
      <c r="E660" s="14" t="s">
        <v>361</v>
      </c>
      <c r="F660" s="26"/>
      <c r="G660" s="118"/>
      <c r="H660" s="242">
        <f t="shared" si="18"/>
        <v>0</v>
      </c>
      <c r="I660" s="243"/>
    </row>
    <row r="661" spans="2:9">
      <c r="B661" s="25"/>
      <c r="C661" s="13" t="s">
        <v>290</v>
      </c>
      <c r="D661" s="26"/>
      <c r="E661" s="14" t="s">
        <v>359</v>
      </c>
      <c r="F661" s="26"/>
      <c r="G661" s="118"/>
      <c r="H661" s="242">
        <f t="shared" si="18"/>
        <v>0</v>
      </c>
      <c r="I661" s="243"/>
    </row>
    <row r="662" spans="2:9">
      <c r="B662" s="25"/>
      <c r="D662" s="26"/>
      <c r="F662" s="26"/>
      <c r="G662" s="118"/>
      <c r="H662" s="242"/>
      <c r="I662" s="243"/>
    </row>
    <row r="663" spans="2:9">
      <c r="B663" s="29"/>
      <c r="C663" s="71" t="s">
        <v>407</v>
      </c>
      <c r="D663" s="30"/>
      <c r="E663" s="31"/>
      <c r="F663" s="30"/>
      <c r="G663" s="103"/>
      <c r="H663" s="239">
        <f>SUM(H648:H662)</f>
        <v>0</v>
      </c>
      <c r="I663" s="239">
        <f>SUM(H663)</f>
        <v>0</v>
      </c>
    </row>
    <row r="664" spans="2:9">
      <c r="B664" s="61" t="s">
        <v>262</v>
      </c>
      <c r="C664" s="45" t="s">
        <v>291</v>
      </c>
      <c r="D664" s="20"/>
      <c r="E664" s="23"/>
      <c r="F664" s="20"/>
      <c r="G664" s="109"/>
      <c r="H664" s="250"/>
      <c r="I664" s="244"/>
    </row>
    <row r="665" spans="2:9">
      <c r="B665" s="68"/>
      <c r="C665" s="45" t="s">
        <v>292</v>
      </c>
      <c r="D665" s="26"/>
      <c r="F665" s="26"/>
      <c r="G665" s="117"/>
      <c r="H665" s="247">
        <f>+G665*D665*F665</f>
        <v>0</v>
      </c>
      <c r="I665" s="243"/>
    </row>
    <row r="666" spans="2:9">
      <c r="B666" s="68"/>
      <c r="C666" s="13" t="s">
        <v>293</v>
      </c>
      <c r="D666" s="26"/>
      <c r="E666" s="14" t="s">
        <v>359</v>
      </c>
      <c r="F666" s="26"/>
      <c r="G666" s="117"/>
      <c r="H666" s="247">
        <f>+G666*D666*F666</f>
        <v>0</v>
      </c>
      <c r="I666" s="243"/>
    </row>
    <row r="667" spans="2:9">
      <c r="B667" s="25"/>
      <c r="D667" s="26"/>
      <c r="F667" s="26"/>
      <c r="G667" s="117"/>
      <c r="H667" s="247"/>
      <c r="I667" s="260"/>
    </row>
    <row r="668" spans="2:9">
      <c r="B668" s="29"/>
      <c r="C668" s="71" t="s">
        <v>408</v>
      </c>
      <c r="D668" s="30"/>
      <c r="E668" s="31"/>
      <c r="F668" s="30"/>
      <c r="G668" s="108"/>
      <c r="H668" s="239">
        <f>SUM(H664:H667)</f>
        <v>0</v>
      </c>
      <c r="I668" s="239">
        <f>SUM(H668)</f>
        <v>0</v>
      </c>
    </row>
    <row r="669" spans="2:9">
      <c r="B669" s="61" t="s">
        <v>524</v>
      </c>
      <c r="C669" s="45" t="s">
        <v>294</v>
      </c>
      <c r="D669" s="20"/>
      <c r="E669" s="23"/>
      <c r="F669" s="20"/>
      <c r="G669" s="101"/>
      <c r="H669" s="275"/>
      <c r="I669" s="244"/>
    </row>
    <row r="670" spans="2:9">
      <c r="B670" s="25"/>
      <c r="C670" s="13" t="s">
        <v>295</v>
      </c>
      <c r="D670" s="26"/>
      <c r="E670" s="14" t="s">
        <v>359</v>
      </c>
      <c r="F670" s="26"/>
      <c r="G670" s="118"/>
      <c r="H670" s="242">
        <f>+G670*D670*F670</f>
        <v>0</v>
      </c>
      <c r="I670" s="243"/>
    </row>
    <row r="671" spans="2:9">
      <c r="B671" s="25"/>
      <c r="C671" s="13" t="s">
        <v>296</v>
      </c>
      <c r="D671" s="26"/>
      <c r="E671" s="14" t="s">
        <v>359</v>
      </c>
      <c r="F671" s="26"/>
      <c r="G671" s="118"/>
      <c r="H671" s="242">
        <f>+G671*D671*F671</f>
        <v>0</v>
      </c>
      <c r="I671" s="243"/>
    </row>
    <row r="672" spans="2:9">
      <c r="B672" s="25"/>
      <c r="D672" s="26"/>
      <c r="F672" s="26"/>
      <c r="G672" s="118"/>
      <c r="H672" s="242"/>
      <c r="I672" s="243"/>
    </row>
    <row r="673" spans="2:9">
      <c r="B673" s="29"/>
      <c r="C673" s="71" t="s">
        <v>409</v>
      </c>
      <c r="D673" s="30"/>
      <c r="E673" s="31"/>
      <c r="F673" s="30"/>
      <c r="G673" s="103"/>
      <c r="H673" s="239">
        <f>SUM(H669:H672)</f>
        <v>0</v>
      </c>
      <c r="I673" s="239">
        <f>SUM(H673)</f>
        <v>0</v>
      </c>
    </row>
    <row r="674" spans="2:9">
      <c r="B674" s="61" t="s">
        <v>525</v>
      </c>
      <c r="C674" s="59" t="s">
        <v>263</v>
      </c>
      <c r="D674" s="20"/>
      <c r="E674" s="23"/>
      <c r="F674" s="20"/>
      <c r="G674" s="109"/>
      <c r="H674" s="250"/>
      <c r="I674" s="244"/>
    </row>
    <row r="675" spans="2:9">
      <c r="B675" s="25"/>
      <c r="C675" s="13" t="s">
        <v>19</v>
      </c>
      <c r="D675" s="26"/>
      <c r="F675" s="26"/>
      <c r="G675" s="117"/>
      <c r="H675" s="247">
        <f t="shared" ref="H675:H681" si="19">+G675*D675*F675</f>
        <v>0</v>
      </c>
      <c r="I675" s="243"/>
    </row>
    <row r="676" spans="2:9">
      <c r="B676" s="25"/>
      <c r="C676" s="13" t="s">
        <v>42</v>
      </c>
      <c r="D676" s="26"/>
      <c r="E676" s="14" t="s">
        <v>145</v>
      </c>
      <c r="F676" s="26"/>
      <c r="G676" s="117"/>
      <c r="H676" s="247">
        <f t="shared" si="19"/>
        <v>0</v>
      </c>
      <c r="I676" s="243"/>
    </row>
    <row r="677" spans="2:9">
      <c r="B677" s="25"/>
      <c r="C677" s="13" t="s">
        <v>264</v>
      </c>
      <c r="D677" s="26"/>
      <c r="E677" s="14" t="s">
        <v>154</v>
      </c>
      <c r="F677" s="26"/>
      <c r="G677" s="117"/>
      <c r="H677" s="247">
        <f t="shared" si="19"/>
        <v>0</v>
      </c>
      <c r="I677" s="243"/>
    </row>
    <row r="678" spans="2:9">
      <c r="B678" s="25"/>
      <c r="C678" s="13" t="s">
        <v>18</v>
      </c>
      <c r="D678" s="26"/>
      <c r="E678" s="14" t="s">
        <v>142</v>
      </c>
      <c r="F678" s="26"/>
      <c r="G678" s="117"/>
      <c r="H678" s="247">
        <f t="shared" si="19"/>
        <v>0</v>
      </c>
      <c r="I678" s="243"/>
    </row>
    <row r="679" spans="2:9">
      <c r="B679" s="25"/>
      <c r="C679" s="13" t="s">
        <v>184</v>
      </c>
      <c r="D679" s="26"/>
      <c r="E679" s="14" t="s">
        <v>154</v>
      </c>
      <c r="F679" s="26"/>
      <c r="G679" s="117"/>
      <c r="H679" s="247">
        <f t="shared" si="19"/>
        <v>0</v>
      </c>
      <c r="I679" s="243"/>
    </row>
    <row r="680" spans="2:9">
      <c r="B680" s="25"/>
      <c r="C680" s="13" t="s">
        <v>22</v>
      </c>
      <c r="D680" s="26"/>
      <c r="E680" s="14" t="s">
        <v>154</v>
      </c>
      <c r="F680" s="26"/>
      <c r="G680" s="117"/>
      <c r="H680" s="247">
        <f t="shared" si="19"/>
        <v>0</v>
      </c>
      <c r="I680" s="243"/>
    </row>
    <row r="681" spans="2:9">
      <c r="B681" s="25"/>
      <c r="C681" s="13" t="s">
        <v>210</v>
      </c>
      <c r="D681" s="26"/>
      <c r="E681" s="14" t="s">
        <v>231</v>
      </c>
      <c r="F681" s="26"/>
      <c r="G681" s="117"/>
      <c r="H681" s="247">
        <f t="shared" si="19"/>
        <v>0</v>
      </c>
      <c r="I681" s="243"/>
    </row>
    <row r="682" spans="2:9">
      <c r="B682" s="25"/>
      <c r="D682" s="26"/>
      <c r="F682" s="26"/>
      <c r="G682" s="117"/>
      <c r="H682" s="247"/>
      <c r="I682" s="260"/>
    </row>
    <row r="683" spans="2:9">
      <c r="B683" s="29"/>
      <c r="C683" s="71" t="s">
        <v>404</v>
      </c>
      <c r="D683" s="30"/>
      <c r="E683" s="31"/>
      <c r="F683" s="30"/>
      <c r="G683" s="108"/>
      <c r="H683" s="239">
        <f>SUM(H674:H682)</f>
        <v>0</v>
      </c>
      <c r="I683" s="239">
        <f>SUM(H683)</f>
        <v>0</v>
      </c>
    </row>
    <row r="684" spans="2:9">
      <c r="B684" s="82" t="s">
        <v>250</v>
      </c>
      <c r="C684" s="83" t="s">
        <v>526</v>
      </c>
      <c r="D684" s="83"/>
      <c r="E684" s="84"/>
      <c r="F684" s="83"/>
      <c r="G684" s="104"/>
      <c r="H684" s="240">
        <f>+H639+H647+H663+H668+H673+H683</f>
        <v>0</v>
      </c>
      <c r="I684" s="254"/>
    </row>
    <row r="685" spans="2:9" ht="13.5" thickBot="1">
      <c r="B685" s="64"/>
      <c r="C685" s="45"/>
      <c r="D685" s="45"/>
      <c r="E685" s="57"/>
      <c r="F685" s="45"/>
      <c r="G685" s="95"/>
      <c r="H685" s="264"/>
      <c r="I685" s="262"/>
    </row>
    <row r="686" spans="2:9" ht="13.5" thickBot="1">
      <c r="B686" s="155" t="s">
        <v>297</v>
      </c>
      <c r="C686" s="54"/>
      <c r="D686" s="54"/>
      <c r="E686" s="55"/>
      <c r="F686" s="54"/>
      <c r="G686" s="119"/>
      <c r="H686" s="277">
        <f>+H550+H579+H605+H632+H684</f>
        <v>0</v>
      </c>
      <c r="I686" s="277"/>
    </row>
    <row r="687" spans="2:9">
      <c r="B687" s="16"/>
      <c r="H687" s="266"/>
      <c r="I687" s="254"/>
    </row>
    <row r="688" spans="2:9">
      <c r="B688" s="90" t="s">
        <v>266</v>
      </c>
      <c r="C688" s="78" t="s">
        <v>299</v>
      </c>
      <c r="D688" s="91"/>
      <c r="E688" s="92"/>
      <c r="F688" s="91"/>
      <c r="G688" s="120"/>
      <c r="H688" s="278"/>
      <c r="I688" s="267"/>
    </row>
    <row r="689" spans="2:9">
      <c r="B689" s="62" t="s">
        <v>268</v>
      </c>
      <c r="C689" s="61" t="s">
        <v>301</v>
      </c>
      <c r="D689" s="20"/>
      <c r="E689" s="22"/>
      <c r="F689" s="32"/>
      <c r="G689" s="97"/>
      <c r="H689" s="244"/>
      <c r="I689" s="244"/>
    </row>
    <row r="690" spans="2:9">
      <c r="B690" s="16"/>
      <c r="C690" s="25" t="s">
        <v>302</v>
      </c>
      <c r="D690" s="26"/>
      <c r="E690" s="14" t="s">
        <v>359</v>
      </c>
      <c r="F690" s="74"/>
      <c r="G690" s="98"/>
      <c r="H690" s="242">
        <f t="shared" ref="H690:H695" si="20">+G690*D690*F690</f>
        <v>0</v>
      </c>
      <c r="I690" s="243"/>
    </row>
    <row r="691" spans="2:9">
      <c r="B691" s="16"/>
      <c r="C691" s="25" t="s">
        <v>303</v>
      </c>
      <c r="D691" s="26"/>
      <c r="E691" s="14" t="s">
        <v>359</v>
      </c>
      <c r="F691" s="74"/>
      <c r="G691" s="98"/>
      <c r="H691" s="242">
        <f t="shared" si="20"/>
        <v>0</v>
      </c>
      <c r="I691" s="243"/>
    </row>
    <row r="692" spans="2:9">
      <c r="B692" s="16"/>
      <c r="C692" s="25" t="s">
        <v>304</v>
      </c>
      <c r="D692" s="26"/>
      <c r="E692" s="14" t="s">
        <v>359</v>
      </c>
      <c r="F692" s="74"/>
      <c r="G692" s="98"/>
      <c r="H692" s="242">
        <f t="shared" si="20"/>
        <v>0</v>
      </c>
      <c r="I692" s="243"/>
    </row>
    <row r="693" spans="2:9">
      <c r="B693" s="16"/>
      <c r="C693" s="25" t="s">
        <v>305</v>
      </c>
      <c r="D693" s="26"/>
      <c r="E693" s="14" t="s">
        <v>359</v>
      </c>
      <c r="F693" s="74"/>
      <c r="G693" s="98"/>
      <c r="H693" s="242">
        <f t="shared" si="20"/>
        <v>0</v>
      </c>
      <c r="I693" s="243"/>
    </row>
    <row r="694" spans="2:9">
      <c r="B694" s="16"/>
      <c r="C694" s="25" t="s">
        <v>306</v>
      </c>
      <c r="D694" s="26"/>
      <c r="E694" s="14" t="s">
        <v>359</v>
      </c>
      <c r="F694" s="74"/>
      <c r="G694" s="98"/>
      <c r="H694" s="242">
        <f t="shared" si="20"/>
        <v>0</v>
      </c>
      <c r="I694" s="243"/>
    </row>
    <row r="695" spans="2:9">
      <c r="B695" s="16"/>
      <c r="C695" s="25" t="s">
        <v>307</v>
      </c>
      <c r="D695" s="26"/>
      <c r="E695" s="14" t="s">
        <v>359</v>
      </c>
      <c r="F695" s="74"/>
      <c r="G695" s="98"/>
      <c r="H695" s="242">
        <f t="shared" si="20"/>
        <v>0</v>
      </c>
      <c r="I695" s="243"/>
    </row>
    <row r="696" spans="2:9">
      <c r="B696" s="16"/>
      <c r="C696" s="25"/>
      <c r="D696" s="26"/>
      <c r="E696" s="26"/>
      <c r="F696" s="74"/>
      <c r="G696" s="98"/>
      <c r="H696" s="242"/>
      <c r="I696" s="243"/>
    </row>
    <row r="697" spans="2:9">
      <c r="B697" s="34"/>
      <c r="C697" s="69" t="s">
        <v>410</v>
      </c>
      <c r="D697" s="30"/>
      <c r="E697" s="30"/>
      <c r="F697" s="75"/>
      <c r="G697" s="100"/>
      <c r="H697" s="239">
        <f>SUM(H689:H696)</f>
        <v>0</v>
      </c>
      <c r="I697" s="239">
        <f>SUM(H697)</f>
        <v>0</v>
      </c>
    </row>
    <row r="698" spans="2:9">
      <c r="B698" s="82" t="s">
        <v>266</v>
      </c>
      <c r="C698" s="83" t="s">
        <v>308</v>
      </c>
      <c r="D698" s="83"/>
      <c r="E698" s="84"/>
      <c r="F698" s="83"/>
      <c r="G698" s="104"/>
      <c r="H698" s="240">
        <f>+H697</f>
        <v>0</v>
      </c>
      <c r="I698" s="241"/>
    </row>
    <row r="699" spans="2:9">
      <c r="B699" s="16"/>
      <c r="D699" s="43"/>
      <c r="F699" s="26"/>
      <c r="H699" s="266"/>
      <c r="I699" s="254"/>
    </row>
    <row r="700" spans="2:9">
      <c r="B700" s="78" t="s">
        <v>298</v>
      </c>
      <c r="C700" s="79" t="s">
        <v>310</v>
      </c>
      <c r="D700" s="87"/>
      <c r="E700" s="86"/>
      <c r="F700" s="87"/>
      <c r="G700" s="105"/>
      <c r="H700" s="265"/>
      <c r="I700" s="238"/>
    </row>
    <row r="701" spans="2:9">
      <c r="B701" s="68" t="s">
        <v>300</v>
      </c>
      <c r="C701" s="45" t="s">
        <v>312</v>
      </c>
      <c r="D701" s="25"/>
      <c r="F701" s="25"/>
      <c r="H701" s="258"/>
      <c r="I701" s="244"/>
    </row>
    <row r="702" spans="2:9">
      <c r="B702" s="25"/>
      <c r="C702" s="13" t="s">
        <v>313</v>
      </c>
      <c r="D702" s="26"/>
      <c r="E702" s="14" t="s">
        <v>359</v>
      </c>
      <c r="F702" s="26"/>
      <c r="G702" s="117"/>
      <c r="H702" s="247">
        <f>+G702*D702*F702</f>
        <v>0</v>
      </c>
      <c r="I702" s="243"/>
    </row>
    <row r="703" spans="2:9">
      <c r="B703" s="25"/>
      <c r="C703" s="13" t="s">
        <v>314</v>
      </c>
      <c r="D703" s="26"/>
      <c r="E703" s="14" t="s">
        <v>359</v>
      </c>
      <c r="F703" s="26"/>
      <c r="G703" s="117"/>
      <c r="H703" s="247">
        <f>+G703*D703*F703</f>
        <v>0</v>
      </c>
      <c r="I703" s="243"/>
    </row>
    <row r="704" spans="2:9">
      <c r="B704" s="25"/>
      <c r="C704" s="13" t="s">
        <v>315</v>
      </c>
      <c r="D704" s="26"/>
      <c r="E704" s="14" t="s">
        <v>359</v>
      </c>
      <c r="F704" s="26"/>
      <c r="G704" s="117"/>
      <c r="H704" s="247">
        <f>+G704*D704*F704</f>
        <v>0</v>
      </c>
      <c r="I704" s="243"/>
    </row>
    <row r="705" spans="2:9">
      <c r="B705" s="25"/>
      <c r="D705" s="26"/>
      <c r="F705" s="26"/>
      <c r="G705" s="117"/>
      <c r="H705" s="247"/>
      <c r="I705" s="243"/>
    </row>
    <row r="706" spans="2:9">
      <c r="B706" s="29"/>
      <c r="C706" s="71" t="s">
        <v>412</v>
      </c>
      <c r="D706" s="30"/>
      <c r="E706" s="31"/>
      <c r="F706" s="30"/>
      <c r="G706" s="108"/>
      <c r="H706" s="274">
        <f>SUM(H701:H705)</f>
        <v>0</v>
      </c>
      <c r="I706" s="239">
        <f>SUM(H706)</f>
        <v>0</v>
      </c>
    </row>
    <row r="707" spans="2:9">
      <c r="B707" s="61" t="s">
        <v>527</v>
      </c>
      <c r="C707" s="59" t="s">
        <v>317</v>
      </c>
      <c r="D707" s="20"/>
      <c r="E707" s="23"/>
      <c r="F707" s="20"/>
      <c r="G707" s="109"/>
      <c r="H707" s="250"/>
      <c r="I707" s="244"/>
    </row>
    <row r="708" spans="2:9">
      <c r="B708" s="25"/>
      <c r="C708" s="13" t="s">
        <v>318</v>
      </c>
      <c r="D708" s="26"/>
      <c r="E708" s="14" t="s">
        <v>359</v>
      </c>
      <c r="F708" s="26"/>
      <c r="G708" s="117"/>
      <c r="H708" s="247">
        <f>+G708*D708*F708</f>
        <v>0</v>
      </c>
      <c r="I708" s="243"/>
    </row>
    <row r="709" spans="2:9">
      <c r="B709" s="25"/>
      <c r="C709" s="13" t="s">
        <v>43</v>
      </c>
      <c r="D709" s="26"/>
      <c r="E709" s="14" t="s">
        <v>154</v>
      </c>
      <c r="F709" s="26"/>
      <c r="G709" s="117"/>
      <c r="H709" s="247">
        <f>+G709*D709*F709</f>
        <v>0</v>
      </c>
      <c r="I709" s="243"/>
    </row>
    <row r="710" spans="2:9">
      <c r="B710" s="25"/>
      <c r="C710" s="13" t="s">
        <v>319</v>
      </c>
      <c r="D710" s="26"/>
      <c r="E710" s="14" t="s">
        <v>360</v>
      </c>
      <c r="F710" s="26"/>
      <c r="G710" s="117"/>
      <c r="H710" s="247">
        <f>+G710*D710*F710</f>
        <v>0</v>
      </c>
      <c r="I710" s="243"/>
    </row>
    <row r="711" spans="2:9">
      <c r="B711" s="25"/>
      <c r="D711" s="26"/>
      <c r="F711" s="26"/>
      <c r="G711" s="117"/>
      <c r="H711" s="247"/>
      <c r="I711" s="260"/>
    </row>
    <row r="712" spans="2:9">
      <c r="B712" s="29"/>
      <c r="C712" s="71" t="s">
        <v>411</v>
      </c>
      <c r="D712" s="30"/>
      <c r="E712" s="31"/>
      <c r="F712" s="30"/>
      <c r="G712" s="108"/>
      <c r="H712" s="239">
        <f>SUM(H707:H711)</f>
        <v>0</v>
      </c>
      <c r="I712" s="239">
        <f>SUM(H712)</f>
        <v>0</v>
      </c>
    </row>
    <row r="713" spans="2:9">
      <c r="B713" s="78" t="s">
        <v>298</v>
      </c>
      <c r="C713" s="79" t="s">
        <v>356</v>
      </c>
      <c r="D713" s="79"/>
      <c r="E713" s="80"/>
      <c r="F713" s="79"/>
      <c r="G713" s="96"/>
      <c r="H713" s="240">
        <f>+H706+H712</f>
        <v>0</v>
      </c>
      <c r="I713" s="241"/>
    </row>
    <row r="714" spans="2:9">
      <c r="B714" s="16"/>
      <c r="H714" s="266"/>
      <c r="I714" s="254"/>
    </row>
    <row r="715" spans="2:9">
      <c r="B715" s="78" t="s">
        <v>309</v>
      </c>
      <c r="C715" s="79" t="s">
        <v>320</v>
      </c>
      <c r="D715" s="87"/>
      <c r="E715" s="86"/>
      <c r="F715" s="87"/>
      <c r="G715" s="105"/>
      <c r="H715" s="265"/>
      <c r="I715" s="238"/>
    </row>
    <row r="716" spans="2:9">
      <c r="B716" s="68" t="s">
        <v>311</v>
      </c>
      <c r="C716" s="45" t="s">
        <v>321</v>
      </c>
      <c r="D716" s="20"/>
      <c r="F716" s="20"/>
      <c r="H716" s="250"/>
      <c r="I716" s="244"/>
    </row>
    <row r="717" spans="2:9">
      <c r="B717" s="25"/>
      <c r="C717" s="13" t="s">
        <v>322</v>
      </c>
      <c r="D717" s="26"/>
      <c r="E717" s="14" t="s">
        <v>154</v>
      </c>
      <c r="F717" s="26"/>
      <c r="H717" s="247">
        <f>+G717*D717*F717</f>
        <v>0</v>
      </c>
      <c r="I717" s="243"/>
    </row>
    <row r="718" spans="2:9">
      <c r="B718" s="25"/>
      <c r="D718" s="26"/>
      <c r="F718" s="26"/>
      <c r="H718" s="247"/>
      <c r="I718" s="243"/>
    </row>
    <row r="719" spans="2:9">
      <c r="B719" s="68"/>
      <c r="C719" s="72" t="s">
        <v>323</v>
      </c>
      <c r="D719" s="26"/>
      <c r="F719" s="26"/>
      <c r="H719" s="274">
        <f>SUM(H716:H718)</f>
        <v>0</v>
      </c>
      <c r="I719" s="239">
        <f>SUM(H719)</f>
        <v>0</v>
      </c>
    </row>
    <row r="720" spans="2:9">
      <c r="B720" s="62" t="s">
        <v>316</v>
      </c>
      <c r="C720" s="61" t="s">
        <v>324</v>
      </c>
      <c r="D720" s="42"/>
      <c r="E720" s="23"/>
      <c r="F720" s="20"/>
      <c r="G720" s="109"/>
      <c r="H720" s="250"/>
      <c r="I720" s="244"/>
    </row>
    <row r="721" spans="2:9">
      <c r="B721" s="16"/>
      <c r="C721" s="65" t="s">
        <v>325</v>
      </c>
      <c r="D721" s="43"/>
      <c r="E721" s="14" t="s">
        <v>359</v>
      </c>
      <c r="F721" s="26"/>
      <c r="G721" s="117"/>
      <c r="H721" s="247">
        <f t="shared" ref="H721:H728" si="21">+G721*D721*F721</f>
        <v>0</v>
      </c>
      <c r="I721" s="243"/>
    </row>
    <row r="722" spans="2:9">
      <c r="B722" s="16"/>
      <c r="C722" s="65" t="s">
        <v>326</v>
      </c>
      <c r="D722" s="43"/>
      <c r="E722" s="14" t="s">
        <v>359</v>
      </c>
      <c r="F722" s="26"/>
      <c r="G722" s="117"/>
      <c r="H722" s="247">
        <f t="shared" si="21"/>
        <v>0</v>
      </c>
      <c r="I722" s="243"/>
    </row>
    <row r="723" spans="2:9">
      <c r="B723" s="16"/>
      <c r="C723" s="65" t="s">
        <v>327</v>
      </c>
      <c r="D723" s="43"/>
      <c r="E723" s="14" t="s">
        <v>154</v>
      </c>
      <c r="F723" s="26"/>
      <c r="G723" s="117"/>
      <c r="H723" s="247">
        <f t="shared" si="21"/>
        <v>0</v>
      </c>
      <c r="I723" s="243"/>
    </row>
    <row r="724" spans="2:9">
      <c r="B724" s="16"/>
      <c r="C724" s="65" t="s">
        <v>328</v>
      </c>
      <c r="D724" s="43"/>
      <c r="E724" s="14" t="s">
        <v>154</v>
      </c>
      <c r="F724" s="26"/>
      <c r="G724" s="117"/>
      <c r="H724" s="247">
        <f t="shared" si="21"/>
        <v>0</v>
      </c>
      <c r="I724" s="243"/>
    </row>
    <row r="725" spans="2:9">
      <c r="B725" s="16"/>
      <c r="C725" s="65" t="s">
        <v>329</v>
      </c>
      <c r="D725" s="43"/>
      <c r="E725" s="14" t="s">
        <v>154</v>
      </c>
      <c r="F725" s="26"/>
      <c r="G725" s="117"/>
      <c r="H725" s="247">
        <f t="shared" si="21"/>
        <v>0</v>
      </c>
      <c r="I725" s="243"/>
    </row>
    <row r="726" spans="2:9">
      <c r="B726" s="16"/>
      <c r="C726" s="65" t="s">
        <v>330</v>
      </c>
      <c r="D726" s="43"/>
      <c r="E726" s="14" t="s">
        <v>154</v>
      </c>
      <c r="F726" s="26"/>
      <c r="G726" s="117"/>
      <c r="H726" s="247">
        <f t="shared" si="21"/>
        <v>0</v>
      </c>
      <c r="I726" s="243"/>
    </row>
    <row r="727" spans="2:9">
      <c r="B727" s="16"/>
      <c r="C727" s="65" t="s">
        <v>331</v>
      </c>
      <c r="D727" s="43"/>
      <c r="E727" s="14" t="s">
        <v>154</v>
      </c>
      <c r="F727" s="26"/>
      <c r="G727" s="117"/>
      <c r="H727" s="247">
        <f t="shared" si="21"/>
        <v>0</v>
      </c>
      <c r="I727" s="243"/>
    </row>
    <row r="728" spans="2:9">
      <c r="B728" s="16"/>
      <c r="C728" s="65" t="s">
        <v>332</v>
      </c>
      <c r="D728" s="43"/>
      <c r="E728" s="14" t="s">
        <v>364</v>
      </c>
      <c r="F728" s="26"/>
      <c r="G728" s="117"/>
      <c r="H728" s="247">
        <f t="shared" si="21"/>
        <v>0</v>
      </c>
      <c r="I728" s="243"/>
    </row>
    <row r="729" spans="2:9">
      <c r="B729" s="16"/>
      <c r="C729" s="65"/>
      <c r="D729" s="43"/>
      <c r="F729" s="26"/>
      <c r="G729" s="117"/>
      <c r="H729" s="247"/>
      <c r="I729" s="260"/>
    </row>
    <row r="730" spans="2:9">
      <c r="B730" s="73"/>
      <c r="C730" s="69" t="s">
        <v>333</v>
      </c>
      <c r="D730" s="44"/>
      <c r="E730" s="31"/>
      <c r="F730" s="30"/>
      <c r="G730" s="108"/>
      <c r="H730" s="239">
        <f>SUM(H720:H729)</f>
        <v>0</v>
      </c>
      <c r="I730" s="239">
        <f>SUM(H730)</f>
        <v>0</v>
      </c>
    </row>
    <row r="731" spans="2:9">
      <c r="B731" s="61" t="s">
        <v>528</v>
      </c>
      <c r="C731" s="59" t="s">
        <v>334</v>
      </c>
      <c r="D731" s="20"/>
      <c r="E731" s="23"/>
      <c r="F731" s="20"/>
      <c r="G731" s="101"/>
      <c r="H731" s="275"/>
      <c r="I731" s="244"/>
    </row>
    <row r="732" spans="2:9">
      <c r="B732" s="25"/>
      <c r="C732" s="13" t="s">
        <v>335</v>
      </c>
      <c r="D732" s="26"/>
      <c r="E732" s="14" t="s">
        <v>360</v>
      </c>
      <c r="F732" s="26"/>
      <c r="G732" s="118"/>
      <c r="H732" s="242">
        <f>+G732*D732*F732</f>
        <v>0</v>
      </c>
      <c r="I732" s="243"/>
    </row>
    <row r="733" spans="2:9">
      <c r="B733" s="25"/>
      <c r="C733" s="13" t="s">
        <v>336</v>
      </c>
      <c r="D733" s="26"/>
      <c r="E733" s="14" t="s">
        <v>360</v>
      </c>
      <c r="F733" s="26"/>
      <c r="G733" s="118"/>
      <c r="H733" s="242">
        <f>+G733*D733*F733</f>
        <v>0</v>
      </c>
      <c r="I733" s="243"/>
    </row>
    <row r="734" spans="2:9">
      <c r="B734" s="25"/>
      <c r="C734" s="13" t="s">
        <v>337</v>
      </c>
      <c r="D734" s="26"/>
      <c r="E734" s="14" t="s">
        <v>360</v>
      </c>
      <c r="F734" s="26"/>
      <c r="G734" s="118"/>
      <c r="H734" s="242">
        <f>+G734*D734*F734</f>
        <v>0</v>
      </c>
      <c r="I734" s="243"/>
    </row>
    <row r="735" spans="2:9">
      <c r="B735" s="25"/>
      <c r="C735" s="13" t="s">
        <v>338</v>
      </c>
      <c r="D735" s="26"/>
      <c r="E735" s="14" t="s">
        <v>360</v>
      </c>
      <c r="F735" s="26"/>
      <c r="G735" s="118"/>
      <c r="H735" s="242">
        <f>+G735*D735*F735</f>
        <v>0</v>
      </c>
      <c r="I735" s="243"/>
    </row>
    <row r="736" spans="2:9">
      <c r="B736" s="25"/>
      <c r="D736" s="26"/>
      <c r="F736" s="26"/>
      <c r="G736" s="118"/>
      <c r="H736" s="242"/>
      <c r="I736" s="243"/>
    </row>
    <row r="737" spans="2:9">
      <c r="B737" s="29"/>
      <c r="C737" s="71" t="s">
        <v>339</v>
      </c>
      <c r="D737" s="30"/>
      <c r="E737" s="31"/>
      <c r="F737" s="30"/>
      <c r="G737" s="103"/>
      <c r="H737" s="239">
        <f>SUM(H731:H736)</f>
        <v>0</v>
      </c>
      <c r="I737" s="239">
        <f>SUM(H737)</f>
        <v>0</v>
      </c>
    </row>
    <row r="738" spans="2:9">
      <c r="B738" s="78" t="s">
        <v>309</v>
      </c>
      <c r="C738" s="79" t="s">
        <v>340</v>
      </c>
      <c r="D738" s="79"/>
      <c r="E738" s="80"/>
      <c r="F738" s="79"/>
      <c r="G738" s="96"/>
      <c r="H738" s="240">
        <f>+H719+H730+H737</f>
        <v>0</v>
      </c>
      <c r="I738" s="264"/>
    </row>
    <row r="739" spans="2:9" ht="13.5" thickBot="1">
      <c r="B739" s="16"/>
      <c r="H739" s="266"/>
      <c r="I739" s="266"/>
    </row>
    <row r="740" spans="2:9" ht="13.5" thickBot="1">
      <c r="B740" s="53" t="s">
        <v>341</v>
      </c>
      <c r="C740" s="54"/>
      <c r="D740" s="54"/>
      <c r="E740" s="55"/>
      <c r="F740" s="54"/>
      <c r="G740" s="119"/>
      <c r="H740" s="277">
        <f>+H698+H713+H738</f>
        <v>0</v>
      </c>
      <c r="I740" s="279"/>
    </row>
    <row r="741" spans="2:9">
      <c r="H741" s="266"/>
      <c r="I741" s="266"/>
    </row>
    <row r="742" spans="2:9">
      <c r="H742" s="266"/>
      <c r="I742" s="266"/>
    </row>
    <row r="743" spans="2:9">
      <c r="B743" s="315" t="s">
        <v>57</v>
      </c>
      <c r="C743" s="315"/>
      <c r="D743" s="17"/>
      <c r="E743" s="179"/>
      <c r="F743" s="17"/>
      <c r="G743" s="123"/>
      <c r="H743" s="280">
        <f>H94</f>
        <v>0</v>
      </c>
      <c r="I743" s="266"/>
    </row>
    <row r="744" spans="2:9">
      <c r="B744" s="315" t="s">
        <v>195</v>
      </c>
      <c r="C744" s="315"/>
      <c r="D744" s="17"/>
      <c r="E744" s="179"/>
      <c r="F744" s="17"/>
      <c r="G744" s="123"/>
      <c r="H744" s="280">
        <f>H521</f>
        <v>0</v>
      </c>
      <c r="I744" s="266"/>
    </row>
    <row r="745" spans="2:9">
      <c r="B745" s="315" t="s">
        <v>297</v>
      </c>
      <c r="C745" s="315"/>
      <c r="D745" s="17"/>
      <c r="E745" s="179"/>
      <c r="F745" s="17"/>
      <c r="G745" s="123"/>
      <c r="H745" s="280">
        <f>H686</f>
        <v>0</v>
      </c>
      <c r="I745" s="266"/>
    </row>
    <row r="746" spans="2:9">
      <c r="B746" s="315" t="s">
        <v>342</v>
      </c>
      <c r="C746" s="315"/>
      <c r="D746" s="17"/>
      <c r="E746" s="179"/>
      <c r="F746" s="17"/>
      <c r="G746" s="123"/>
      <c r="H746" s="280">
        <f>H740</f>
        <v>0</v>
      </c>
      <c r="I746" s="266"/>
    </row>
    <row r="747" spans="2:9" ht="13.5" thickBot="1">
      <c r="B747" s="14"/>
      <c r="C747" s="14"/>
      <c r="H747" s="266"/>
      <c r="I747" s="266"/>
    </row>
    <row r="748" spans="2:9" ht="15.75" thickBot="1">
      <c r="B748" s="300" t="s">
        <v>366</v>
      </c>
      <c r="C748" s="301"/>
      <c r="D748" s="301"/>
      <c r="E748" s="301"/>
      <c r="F748" s="301"/>
      <c r="G748" s="302"/>
      <c r="H748" s="281">
        <f>SUM(H743:H746)</f>
        <v>0</v>
      </c>
      <c r="I748" s="282">
        <f>SUM(I10:I746)</f>
        <v>0</v>
      </c>
    </row>
    <row r="749" spans="2:9" ht="15">
      <c r="B749" s="303" t="s">
        <v>365</v>
      </c>
      <c r="C749" s="304"/>
      <c r="D749" s="304"/>
      <c r="E749" s="304"/>
      <c r="F749" s="304"/>
      <c r="G749" s="304"/>
      <c r="I749" s="178">
        <f>I748*10/100</f>
        <v>0</v>
      </c>
    </row>
    <row r="750" spans="2:9" ht="15">
      <c r="B750" s="305" t="s">
        <v>367</v>
      </c>
      <c r="C750" s="306"/>
      <c r="D750" s="306"/>
      <c r="E750" s="306"/>
      <c r="F750" s="306"/>
      <c r="G750" s="306"/>
      <c r="I750" s="175">
        <f>I748*5/100</f>
        <v>0</v>
      </c>
    </row>
    <row r="751" spans="2:9" ht="15.75" thickBot="1">
      <c r="B751" s="307"/>
      <c r="C751" s="308"/>
      <c r="D751" s="308"/>
      <c r="E751" s="308"/>
      <c r="F751" s="308"/>
      <c r="G751" s="309"/>
      <c r="I751" s="177"/>
    </row>
    <row r="752" spans="2:9" ht="15.75" thickBot="1">
      <c r="B752" s="292" t="s">
        <v>374</v>
      </c>
      <c r="C752" s="310"/>
      <c r="D752" s="310"/>
      <c r="E752" s="310"/>
      <c r="F752" s="310"/>
      <c r="G752" s="311"/>
      <c r="H752" s="176"/>
      <c r="I752" s="283">
        <f>SUM(I748:I750)</f>
        <v>0</v>
      </c>
    </row>
  </sheetData>
  <mergeCells count="10">
    <mergeCell ref="C279:G279"/>
    <mergeCell ref="B743:C743"/>
    <mergeCell ref="B744:C744"/>
    <mergeCell ref="B745:C745"/>
    <mergeCell ref="B746:C746"/>
    <mergeCell ref="B748:G748"/>
    <mergeCell ref="B749:G749"/>
    <mergeCell ref="B750:G750"/>
    <mergeCell ref="B751:G751"/>
    <mergeCell ref="B752:G752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6"/>
  <sheetViews>
    <sheetView topLeftCell="A18" workbookViewId="0">
      <selection activeCell="E35" sqref="E35"/>
    </sheetView>
  </sheetViews>
  <sheetFormatPr baseColWidth="10" defaultColWidth="11.5703125" defaultRowHeight="15"/>
  <cols>
    <col min="1" max="1" width="2.5703125" customWidth="1"/>
    <col min="2" max="2" width="46" customWidth="1"/>
    <col min="3" max="3" width="18.7109375" customWidth="1"/>
    <col min="4" max="4" width="23.28515625" customWidth="1"/>
    <col min="5" max="6" width="18.7109375" customWidth="1"/>
    <col min="257" max="257" width="4" customWidth="1"/>
    <col min="258" max="258" width="56" customWidth="1"/>
    <col min="259" max="259" width="15.85546875" customWidth="1"/>
    <col min="260" max="260" width="16" customWidth="1"/>
    <col min="261" max="261" width="20" customWidth="1"/>
    <col min="262" max="262" width="18.42578125" customWidth="1"/>
    <col min="513" max="513" width="4" customWidth="1"/>
    <col min="514" max="514" width="56" customWidth="1"/>
    <col min="515" max="515" width="15.85546875" customWidth="1"/>
    <col min="516" max="516" width="16" customWidth="1"/>
    <col min="517" max="517" width="20" customWidth="1"/>
    <col min="518" max="518" width="18.42578125" customWidth="1"/>
    <col min="769" max="769" width="4" customWidth="1"/>
    <col min="770" max="770" width="56" customWidth="1"/>
    <col min="771" max="771" width="15.85546875" customWidth="1"/>
    <col min="772" max="772" width="16" customWidth="1"/>
    <col min="773" max="773" width="20" customWidth="1"/>
    <col min="774" max="774" width="18.42578125" customWidth="1"/>
    <col min="1025" max="1025" width="4" customWidth="1"/>
    <col min="1026" max="1026" width="56" customWidth="1"/>
    <col min="1027" max="1027" width="15.85546875" customWidth="1"/>
    <col min="1028" max="1028" width="16" customWidth="1"/>
    <col min="1029" max="1029" width="20" customWidth="1"/>
    <col min="1030" max="1030" width="18.42578125" customWidth="1"/>
    <col min="1281" max="1281" width="4" customWidth="1"/>
    <col min="1282" max="1282" width="56" customWidth="1"/>
    <col min="1283" max="1283" width="15.85546875" customWidth="1"/>
    <col min="1284" max="1284" width="16" customWidth="1"/>
    <col min="1285" max="1285" width="20" customWidth="1"/>
    <col min="1286" max="1286" width="18.42578125" customWidth="1"/>
    <col min="1537" max="1537" width="4" customWidth="1"/>
    <col min="1538" max="1538" width="56" customWidth="1"/>
    <col min="1539" max="1539" width="15.85546875" customWidth="1"/>
    <col min="1540" max="1540" width="16" customWidth="1"/>
    <col min="1541" max="1541" width="20" customWidth="1"/>
    <col min="1542" max="1542" width="18.42578125" customWidth="1"/>
    <col min="1793" max="1793" width="4" customWidth="1"/>
    <col min="1794" max="1794" width="56" customWidth="1"/>
    <col min="1795" max="1795" width="15.85546875" customWidth="1"/>
    <col min="1796" max="1796" width="16" customWidth="1"/>
    <col min="1797" max="1797" width="20" customWidth="1"/>
    <col min="1798" max="1798" width="18.42578125" customWidth="1"/>
    <col min="2049" max="2049" width="4" customWidth="1"/>
    <col min="2050" max="2050" width="56" customWidth="1"/>
    <col min="2051" max="2051" width="15.85546875" customWidth="1"/>
    <col min="2052" max="2052" width="16" customWidth="1"/>
    <col min="2053" max="2053" width="20" customWidth="1"/>
    <col min="2054" max="2054" width="18.42578125" customWidth="1"/>
    <col min="2305" max="2305" width="4" customWidth="1"/>
    <col min="2306" max="2306" width="56" customWidth="1"/>
    <col min="2307" max="2307" width="15.85546875" customWidth="1"/>
    <col min="2308" max="2308" width="16" customWidth="1"/>
    <col min="2309" max="2309" width="20" customWidth="1"/>
    <col min="2310" max="2310" width="18.42578125" customWidth="1"/>
    <col min="2561" max="2561" width="4" customWidth="1"/>
    <col min="2562" max="2562" width="56" customWidth="1"/>
    <col min="2563" max="2563" width="15.85546875" customWidth="1"/>
    <col min="2564" max="2564" width="16" customWidth="1"/>
    <col min="2565" max="2565" width="20" customWidth="1"/>
    <col min="2566" max="2566" width="18.42578125" customWidth="1"/>
    <col min="2817" max="2817" width="4" customWidth="1"/>
    <col min="2818" max="2818" width="56" customWidth="1"/>
    <col min="2819" max="2819" width="15.85546875" customWidth="1"/>
    <col min="2820" max="2820" width="16" customWidth="1"/>
    <col min="2821" max="2821" width="20" customWidth="1"/>
    <col min="2822" max="2822" width="18.42578125" customWidth="1"/>
    <col min="3073" max="3073" width="4" customWidth="1"/>
    <col min="3074" max="3074" width="56" customWidth="1"/>
    <col min="3075" max="3075" width="15.85546875" customWidth="1"/>
    <col min="3076" max="3076" width="16" customWidth="1"/>
    <col min="3077" max="3077" width="20" customWidth="1"/>
    <col min="3078" max="3078" width="18.42578125" customWidth="1"/>
    <col min="3329" max="3329" width="4" customWidth="1"/>
    <col min="3330" max="3330" width="56" customWidth="1"/>
    <col min="3331" max="3331" width="15.85546875" customWidth="1"/>
    <col min="3332" max="3332" width="16" customWidth="1"/>
    <col min="3333" max="3333" width="20" customWidth="1"/>
    <col min="3334" max="3334" width="18.42578125" customWidth="1"/>
    <col min="3585" max="3585" width="4" customWidth="1"/>
    <col min="3586" max="3586" width="56" customWidth="1"/>
    <col min="3587" max="3587" width="15.85546875" customWidth="1"/>
    <col min="3588" max="3588" width="16" customWidth="1"/>
    <col min="3589" max="3589" width="20" customWidth="1"/>
    <col min="3590" max="3590" width="18.42578125" customWidth="1"/>
    <col min="3841" max="3841" width="4" customWidth="1"/>
    <col min="3842" max="3842" width="56" customWidth="1"/>
    <col min="3843" max="3843" width="15.85546875" customWidth="1"/>
    <col min="3844" max="3844" width="16" customWidth="1"/>
    <col min="3845" max="3845" width="20" customWidth="1"/>
    <col min="3846" max="3846" width="18.42578125" customWidth="1"/>
    <col min="4097" max="4097" width="4" customWidth="1"/>
    <col min="4098" max="4098" width="56" customWidth="1"/>
    <col min="4099" max="4099" width="15.85546875" customWidth="1"/>
    <col min="4100" max="4100" width="16" customWidth="1"/>
    <col min="4101" max="4101" width="20" customWidth="1"/>
    <col min="4102" max="4102" width="18.42578125" customWidth="1"/>
    <col min="4353" max="4353" width="4" customWidth="1"/>
    <col min="4354" max="4354" width="56" customWidth="1"/>
    <col min="4355" max="4355" width="15.85546875" customWidth="1"/>
    <col min="4356" max="4356" width="16" customWidth="1"/>
    <col min="4357" max="4357" width="20" customWidth="1"/>
    <col min="4358" max="4358" width="18.42578125" customWidth="1"/>
    <col min="4609" max="4609" width="4" customWidth="1"/>
    <col min="4610" max="4610" width="56" customWidth="1"/>
    <col min="4611" max="4611" width="15.85546875" customWidth="1"/>
    <col min="4612" max="4612" width="16" customWidth="1"/>
    <col min="4613" max="4613" width="20" customWidth="1"/>
    <col min="4614" max="4614" width="18.42578125" customWidth="1"/>
    <col min="4865" max="4865" width="4" customWidth="1"/>
    <col min="4866" max="4866" width="56" customWidth="1"/>
    <col min="4867" max="4867" width="15.85546875" customWidth="1"/>
    <col min="4868" max="4868" width="16" customWidth="1"/>
    <col min="4869" max="4869" width="20" customWidth="1"/>
    <col min="4870" max="4870" width="18.42578125" customWidth="1"/>
    <col min="5121" max="5121" width="4" customWidth="1"/>
    <col min="5122" max="5122" width="56" customWidth="1"/>
    <col min="5123" max="5123" width="15.85546875" customWidth="1"/>
    <col min="5124" max="5124" width="16" customWidth="1"/>
    <col min="5125" max="5125" width="20" customWidth="1"/>
    <col min="5126" max="5126" width="18.42578125" customWidth="1"/>
    <col min="5377" max="5377" width="4" customWidth="1"/>
    <col min="5378" max="5378" width="56" customWidth="1"/>
    <col min="5379" max="5379" width="15.85546875" customWidth="1"/>
    <col min="5380" max="5380" width="16" customWidth="1"/>
    <col min="5381" max="5381" width="20" customWidth="1"/>
    <col min="5382" max="5382" width="18.42578125" customWidth="1"/>
    <col min="5633" max="5633" width="4" customWidth="1"/>
    <col min="5634" max="5634" width="56" customWidth="1"/>
    <col min="5635" max="5635" width="15.85546875" customWidth="1"/>
    <col min="5636" max="5636" width="16" customWidth="1"/>
    <col min="5637" max="5637" width="20" customWidth="1"/>
    <col min="5638" max="5638" width="18.42578125" customWidth="1"/>
    <col min="5889" max="5889" width="4" customWidth="1"/>
    <col min="5890" max="5890" width="56" customWidth="1"/>
    <col min="5891" max="5891" width="15.85546875" customWidth="1"/>
    <col min="5892" max="5892" width="16" customWidth="1"/>
    <col min="5893" max="5893" width="20" customWidth="1"/>
    <col min="5894" max="5894" width="18.42578125" customWidth="1"/>
    <col min="6145" max="6145" width="4" customWidth="1"/>
    <col min="6146" max="6146" width="56" customWidth="1"/>
    <col min="6147" max="6147" width="15.85546875" customWidth="1"/>
    <col min="6148" max="6148" width="16" customWidth="1"/>
    <col min="6149" max="6149" width="20" customWidth="1"/>
    <col min="6150" max="6150" width="18.42578125" customWidth="1"/>
    <col min="6401" max="6401" width="4" customWidth="1"/>
    <col min="6402" max="6402" width="56" customWidth="1"/>
    <col min="6403" max="6403" width="15.85546875" customWidth="1"/>
    <col min="6404" max="6404" width="16" customWidth="1"/>
    <col min="6405" max="6405" width="20" customWidth="1"/>
    <col min="6406" max="6406" width="18.42578125" customWidth="1"/>
    <col min="6657" max="6657" width="4" customWidth="1"/>
    <col min="6658" max="6658" width="56" customWidth="1"/>
    <col min="6659" max="6659" width="15.85546875" customWidth="1"/>
    <col min="6660" max="6660" width="16" customWidth="1"/>
    <col min="6661" max="6661" width="20" customWidth="1"/>
    <col min="6662" max="6662" width="18.42578125" customWidth="1"/>
    <col min="6913" max="6913" width="4" customWidth="1"/>
    <col min="6914" max="6914" width="56" customWidth="1"/>
    <col min="6915" max="6915" width="15.85546875" customWidth="1"/>
    <col min="6916" max="6916" width="16" customWidth="1"/>
    <col min="6917" max="6917" width="20" customWidth="1"/>
    <col min="6918" max="6918" width="18.42578125" customWidth="1"/>
    <col min="7169" max="7169" width="4" customWidth="1"/>
    <col min="7170" max="7170" width="56" customWidth="1"/>
    <col min="7171" max="7171" width="15.85546875" customWidth="1"/>
    <col min="7172" max="7172" width="16" customWidth="1"/>
    <col min="7173" max="7173" width="20" customWidth="1"/>
    <col min="7174" max="7174" width="18.42578125" customWidth="1"/>
    <col min="7425" max="7425" width="4" customWidth="1"/>
    <col min="7426" max="7426" width="56" customWidth="1"/>
    <col min="7427" max="7427" width="15.85546875" customWidth="1"/>
    <col min="7428" max="7428" width="16" customWidth="1"/>
    <col min="7429" max="7429" width="20" customWidth="1"/>
    <col min="7430" max="7430" width="18.42578125" customWidth="1"/>
    <col min="7681" max="7681" width="4" customWidth="1"/>
    <col min="7682" max="7682" width="56" customWidth="1"/>
    <col min="7683" max="7683" width="15.85546875" customWidth="1"/>
    <col min="7684" max="7684" width="16" customWidth="1"/>
    <col min="7685" max="7685" width="20" customWidth="1"/>
    <col min="7686" max="7686" width="18.42578125" customWidth="1"/>
    <col min="7937" max="7937" width="4" customWidth="1"/>
    <col min="7938" max="7938" width="56" customWidth="1"/>
    <col min="7939" max="7939" width="15.85546875" customWidth="1"/>
    <col min="7940" max="7940" width="16" customWidth="1"/>
    <col min="7941" max="7941" width="20" customWidth="1"/>
    <col min="7942" max="7942" width="18.42578125" customWidth="1"/>
    <col min="8193" max="8193" width="4" customWidth="1"/>
    <col min="8194" max="8194" width="56" customWidth="1"/>
    <col min="8195" max="8195" width="15.85546875" customWidth="1"/>
    <col min="8196" max="8196" width="16" customWidth="1"/>
    <col min="8197" max="8197" width="20" customWidth="1"/>
    <col min="8198" max="8198" width="18.42578125" customWidth="1"/>
    <col min="8449" max="8449" width="4" customWidth="1"/>
    <col min="8450" max="8450" width="56" customWidth="1"/>
    <col min="8451" max="8451" width="15.85546875" customWidth="1"/>
    <col min="8452" max="8452" width="16" customWidth="1"/>
    <col min="8453" max="8453" width="20" customWidth="1"/>
    <col min="8454" max="8454" width="18.42578125" customWidth="1"/>
    <col min="8705" max="8705" width="4" customWidth="1"/>
    <col min="8706" max="8706" width="56" customWidth="1"/>
    <col min="8707" max="8707" width="15.85546875" customWidth="1"/>
    <col min="8708" max="8708" width="16" customWidth="1"/>
    <col min="8709" max="8709" width="20" customWidth="1"/>
    <col min="8710" max="8710" width="18.42578125" customWidth="1"/>
    <col min="8961" max="8961" width="4" customWidth="1"/>
    <col min="8962" max="8962" width="56" customWidth="1"/>
    <col min="8963" max="8963" width="15.85546875" customWidth="1"/>
    <col min="8964" max="8964" width="16" customWidth="1"/>
    <col min="8965" max="8965" width="20" customWidth="1"/>
    <col min="8966" max="8966" width="18.42578125" customWidth="1"/>
    <col min="9217" max="9217" width="4" customWidth="1"/>
    <col min="9218" max="9218" width="56" customWidth="1"/>
    <col min="9219" max="9219" width="15.85546875" customWidth="1"/>
    <col min="9220" max="9220" width="16" customWidth="1"/>
    <col min="9221" max="9221" width="20" customWidth="1"/>
    <col min="9222" max="9222" width="18.42578125" customWidth="1"/>
    <col min="9473" max="9473" width="4" customWidth="1"/>
    <col min="9474" max="9474" width="56" customWidth="1"/>
    <col min="9475" max="9475" width="15.85546875" customWidth="1"/>
    <col min="9476" max="9476" width="16" customWidth="1"/>
    <col min="9477" max="9477" width="20" customWidth="1"/>
    <col min="9478" max="9478" width="18.42578125" customWidth="1"/>
    <col min="9729" max="9729" width="4" customWidth="1"/>
    <col min="9730" max="9730" width="56" customWidth="1"/>
    <col min="9731" max="9731" width="15.85546875" customWidth="1"/>
    <col min="9732" max="9732" width="16" customWidth="1"/>
    <col min="9733" max="9733" width="20" customWidth="1"/>
    <col min="9734" max="9734" width="18.42578125" customWidth="1"/>
    <col min="9985" max="9985" width="4" customWidth="1"/>
    <col min="9986" max="9986" width="56" customWidth="1"/>
    <col min="9987" max="9987" width="15.85546875" customWidth="1"/>
    <col min="9988" max="9988" width="16" customWidth="1"/>
    <col min="9989" max="9989" width="20" customWidth="1"/>
    <col min="9990" max="9990" width="18.42578125" customWidth="1"/>
    <col min="10241" max="10241" width="4" customWidth="1"/>
    <col min="10242" max="10242" width="56" customWidth="1"/>
    <col min="10243" max="10243" width="15.85546875" customWidth="1"/>
    <col min="10244" max="10244" width="16" customWidth="1"/>
    <col min="10245" max="10245" width="20" customWidth="1"/>
    <col min="10246" max="10246" width="18.42578125" customWidth="1"/>
    <col min="10497" max="10497" width="4" customWidth="1"/>
    <col min="10498" max="10498" width="56" customWidth="1"/>
    <col min="10499" max="10499" width="15.85546875" customWidth="1"/>
    <col min="10500" max="10500" width="16" customWidth="1"/>
    <col min="10501" max="10501" width="20" customWidth="1"/>
    <col min="10502" max="10502" width="18.42578125" customWidth="1"/>
    <col min="10753" max="10753" width="4" customWidth="1"/>
    <col min="10754" max="10754" width="56" customWidth="1"/>
    <col min="10755" max="10755" width="15.85546875" customWidth="1"/>
    <col min="10756" max="10756" width="16" customWidth="1"/>
    <col min="10757" max="10757" width="20" customWidth="1"/>
    <col min="10758" max="10758" width="18.42578125" customWidth="1"/>
    <col min="11009" max="11009" width="4" customWidth="1"/>
    <col min="11010" max="11010" width="56" customWidth="1"/>
    <col min="11011" max="11011" width="15.85546875" customWidth="1"/>
    <col min="11012" max="11012" width="16" customWidth="1"/>
    <col min="11013" max="11013" width="20" customWidth="1"/>
    <col min="11014" max="11014" width="18.42578125" customWidth="1"/>
    <col min="11265" max="11265" width="4" customWidth="1"/>
    <col min="11266" max="11266" width="56" customWidth="1"/>
    <col min="11267" max="11267" width="15.85546875" customWidth="1"/>
    <col min="11268" max="11268" width="16" customWidth="1"/>
    <col min="11269" max="11269" width="20" customWidth="1"/>
    <col min="11270" max="11270" width="18.42578125" customWidth="1"/>
    <col min="11521" max="11521" width="4" customWidth="1"/>
    <col min="11522" max="11522" width="56" customWidth="1"/>
    <col min="11523" max="11523" width="15.85546875" customWidth="1"/>
    <col min="11524" max="11524" width="16" customWidth="1"/>
    <col min="11525" max="11525" width="20" customWidth="1"/>
    <col min="11526" max="11526" width="18.42578125" customWidth="1"/>
    <col min="11777" max="11777" width="4" customWidth="1"/>
    <col min="11778" max="11778" width="56" customWidth="1"/>
    <col min="11779" max="11779" width="15.85546875" customWidth="1"/>
    <col min="11780" max="11780" width="16" customWidth="1"/>
    <col min="11781" max="11781" width="20" customWidth="1"/>
    <col min="11782" max="11782" width="18.42578125" customWidth="1"/>
    <col min="12033" max="12033" width="4" customWidth="1"/>
    <col min="12034" max="12034" width="56" customWidth="1"/>
    <col min="12035" max="12035" width="15.85546875" customWidth="1"/>
    <col min="12036" max="12036" width="16" customWidth="1"/>
    <col min="12037" max="12037" width="20" customWidth="1"/>
    <col min="12038" max="12038" width="18.42578125" customWidth="1"/>
    <col min="12289" max="12289" width="4" customWidth="1"/>
    <col min="12290" max="12290" width="56" customWidth="1"/>
    <col min="12291" max="12291" width="15.85546875" customWidth="1"/>
    <col min="12292" max="12292" width="16" customWidth="1"/>
    <col min="12293" max="12293" width="20" customWidth="1"/>
    <col min="12294" max="12294" width="18.42578125" customWidth="1"/>
    <col min="12545" max="12545" width="4" customWidth="1"/>
    <col min="12546" max="12546" width="56" customWidth="1"/>
    <col min="12547" max="12547" width="15.85546875" customWidth="1"/>
    <col min="12548" max="12548" width="16" customWidth="1"/>
    <col min="12549" max="12549" width="20" customWidth="1"/>
    <col min="12550" max="12550" width="18.42578125" customWidth="1"/>
    <col min="12801" max="12801" width="4" customWidth="1"/>
    <col min="12802" max="12802" width="56" customWidth="1"/>
    <col min="12803" max="12803" width="15.85546875" customWidth="1"/>
    <col min="12804" max="12804" width="16" customWidth="1"/>
    <col min="12805" max="12805" width="20" customWidth="1"/>
    <col min="12806" max="12806" width="18.42578125" customWidth="1"/>
    <col min="13057" max="13057" width="4" customWidth="1"/>
    <col min="13058" max="13058" width="56" customWidth="1"/>
    <col min="13059" max="13059" width="15.85546875" customWidth="1"/>
    <col min="13060" max="13060" width="16" customWidth="1"/>
    <col min="13061" max="13061" width="20" customWidth="1"/>
    <col min="13062" max="13062" width="18.42578125" customWidth="1"/>
    <col min="13313" max="13313" width="4" customWidth="1"/>
    <col min="13314" max="13314" width="56" customWidth="1"/>
    <col min="13315" max="13315" width="15.85546875" customWidth="1"/>
    <col min="13316" max="13316" width="16" customWidth="1"/>
    <col min="13317" max="13317" width="20" customWidth="1"/>
    <col min="13318" max="13318" width="18.42578125" customWidth="1"/>
    <col min="13569" max="13569" width="4" customWidth="1"/>
    <col min="13570" max="13570" width="56" customWidth="1"/>
    <col min="13571" max="13571" width="15.85546875" customWidth="1"/>
    <col min="13572" max="13572" width="16" customWidth="1"/>
    <col min="13573" max="13573" width="20" customWidth="1"/>
    <col min="13574" max="13574" width="18.42578125" customWidth="1"/>
    <col min="13825" max="13825" width="4" customWidth="1"/>
    <col min="13826" max="13826" width="56" customWidth="1"/>
    <col min="13827" max="13827" width="15.85546875" customWidth="1"/>
    <col min="13828" max="13828" width="16" customWidth="1"/>
    <col min="13829" max="13829" width="20" customWidth="1"/>
    <col min="13830" max="13830" width="18.42578125" customWidth="1"/>
    <col min="14081" max="14081" width="4" customWidth="1"/>
    <col min="14082" max="14082" width="56" customWidth="1"/>
    <col min="14083" max="14083" width="15.85546875" customWidth="1"/>
    <col min="14084" max="14084" width="16" customWidth="1"/>
    <col min="14085" max="14085" width="20" customWidth="1"/>
    <col min="14086" max="14086" width="18.42578125" customWidth="1"/>
    <col min="14337" max="14337" width="4" customWidth="1"/>
    <col min="14338" max="14338" width="56" customWidth="1"/>
    <col min="14339" max="14339" width="15.85546875" customWidth="1"/>
    <col min="14340" max="14340" width="16" customWidth="1"/>
    <col min="14341" max="14341" width="20" customWidth="1"/>
    <col min="14342" max="14342" width="18.42578125" customWidth="1"/>
    <col min="14593" max="14593" width="4" customWidth="1"/>
    <col min="14594" max="14594" width="56" customWidth="1"/>
    <col min="14595" max="14595" width="15.85546875" customWidth="1"/>
    <col min="14596" max="14596" width="16" customWidth="1"/>
    <col min="14597" max="14597" width="20" customWidth="1"/>
    <col min="14598" max="14598" width="18.42578125" customWidth="1"/>
    <col min="14849" max="14849" width="4" customWidth="1"/>
    <col min="14850" max="14850" width="56" customWidth="1"/>
    <col min="14851" max="14851" width="15.85546875" customWidth="1"/>
    <col min="14852" max="14852" width="16" customWidth="1"/>
    <col min="14853" max="14853" width="20" customWidth="1"/>
    <col min="14854" max="14854" width="18.42578125" customWidth="1"/>
    <col min="15105" max="15105" width="4" customWidth="1"/>
    <col min="15106" max="15106" width="56" customWidth="1"/>
    <col min="15107" max="15107" width="15.85546875" customWidth="1"/>
    <col min="15108" max="15108" width="16" customWidth="1"/>
    <col min="15109" max="15109" width="20" customWidth="1"/>
    <col min="15110" max="15110" width="18.42578125" customWidth="1"/>
    <col min="15361" max="15361" width="4" customWidth="1"/>
    <col min="15362" max="15362" width="56" customWidth="1"/>
    <col min="15363" max="15363" width="15.85546875" customWidth="1"/>
    <col min="15364" max="15364" width="16" customWidth="1"/>
    <col min="15365" max="15365" width="20" customWidth="1"/>
    <col min="15366" max="15366" width="18.42578125" customWidth="1"/>
    <col min="15617" max="15617" width="4" customWidth="1"/>
    <col min="15618" max="15618" width="56" customWidth="1"/>
    <col min="15619" max="15619" width="15.85546875" customWidth="1"/>
    <col min="15620" max="15620" width="16" customWidth="1"/>
    <col min="15621" max="15621" width="20" customWidth="1"/>
    <col min="15622" max="15622" width="18.42578125" customWidth="1"/>
    <col min="15873" max="15873" width="4" customWidth="1"/>
    <col min="15874" max="15874" width="56" customWidth="1"/>
    <col min="15875" max="15875" width="15.85546875" customWidth="1"/>
    <col min="15876" max="15876" width="16" customWidth="1"/>
    <col min="15877" max="15877" width="20" customWidth="1"/>
    <col min="15878" max="15878" width="18.42578125" customWidth="1"/>
    <col min="16129" max="16129" width="4" customWidth="1"/>
    <col min="16130" max="16130" width="56" customWidth="1"/>
    <col min="16131" max="16131" width="15.85546875" customWidth="1"/>
    <col min="16132" max="16132" width="16" customWidth="1"/>
    <col min="16133" max="16133" width="20" customWidth="1"/>
    <col min="16134" max="16134" width="18.42578125" customWidth="1"/>
  </cols>
  <sheetData>
    <row r="1" spans="2:9" s="13" customFormat="1" ht="18">
      <c r="B1" s="229" t="s">
        <v>541</v>
      </c>
      <c r="E1" s="14"/>
      <c r="G1" s="93"/>
      <c r="H1" s="15"/>
      <c r="I1" s="15"/>
    </row>
    <row r="2" spans="2:9" s="13" customFormat="1" ht="18.75">
      <c r="B2" s="232" t="s">
        <v>545</v>
      </c>
      <c r="E2" s="14"/>
      <c r="G2" s="93"/>
      <c r="H2" s="15"/>
      <c r="I2" s="15"/>
    </row>
    <row r="3" spans="2:9" s="13" customFormat="1" ht="13.5" thickBot="1">
      <c r="E3" s="14"/>
      <c r="G3" s="93"/>
      <c r="H3" s="15"/>
      <c r="I3" s="15"/>
    </row>
    <row r="4" spans="2:9">
      <c r="B4" s="323" t="s">
        <v>541</v>
      </c>
      <c r="C4" s="326" t="s">
        <v>424</v>
      </c>
      <c r="D4" s="327"/>
      <c r="E4" s="327"/>
      <c r="F4" s="328"/>
    </row>
    <row r="5" spans="2:9">
      <c r="B5" s="324"/>
      <c r="C5" s="329" t="s">
        <v>425</v>
      </c>
      <c r="D5" s="330"/>
      <c r="E5" s="330" t="s">
        <v>426</v>
      </c>
      <c r="F5" s="331"/>
    </row>
    <row r="6" spans="2:9">
      <c r="B6" s="324"/>
      <c r="C6" s="329" t="s">
        <v>427</v>
      </c>
      <c r="D6" s="330"/>
      <c r="E6" s="330"/>
      <c r="F6" s="331"/>
    </row>
    <row r="7" spans="2:9">
      <c r="B7" s="324"/>
      <c r="C7" s="329" t="s">
        <v>428</v>
      </c>
      <c r="D7" s="330"/>
      <c r="E7" s="332"/>
      <c r="F7" s="333"/>
    </row>
    <row r="8" spans="2:9" ht="15.75" thickBot="1">
      <c r="B8" s="325"/>
      <c r="C8" s="334" t="s">
        <v>429</v>
      </c>
      <c r="D8" s="335"/>
      <c r="E8" s="336"/>
      <c r="F8" s="337"/>
    </row>
    <row r="9" spans="2:9" ht="12" customHeight="1" thickBot="1">
      <c r="B9" s="180"/>
      <c r="C9" s="180"/>
      <c r="D9" s="180"/>
      <c r="E9" s="180"/>
      <c r="F9" s="180"/>
    </row>
    <row r="10" spans="2:9" ht="15.75" thickBot="1">
      <c r="B10" s="181" t="s">
        <v>430</v>
      </c>
      <c r="C10" s="182" t="s">
        <v>431</v>
      </c>
      <c r="D10" s="183" t="s">
        <v>114</v>
      </c>
      <c r="E10" s="182" t="s">
        <v>389</v>
      </c>
      <c r="F10" s="184" t="s">
        <v>432</v>
      </c>
    </row>
    <row r="11" spans="2:9" ht="15.75" thickBot="1">
      <c r="B11" s="316" t="s">
        <v>433</v>
      </c>
      <c r="C11" s="310"/>
      <c r="D11" s="310"/>
      <c r="E11" s="310"/>
      <c r="F11" s="311"/>
    </row>
    <row r="12" spans="2:9">
      <c r="B12" s="185"/>
      <c r="C12" s="284">
        <v>300</v>
      </c>
      <c r="D12" s="186">
        <f>C12/C$35</f>
        <v>1</v>
      </c>
      <c r="E12" s="187"/>
      <c r="F12" s="188"/>
    </row>
    <row r="13" spans="2:9">
      <c r="B13" s="189"/>
      <c r="C13" s="190"/>
      <c r="D13" s="191">
        <f>C13/C$35</f>
        <v>0</v>
      </c>
      <c r="E13" s="192"/>
      <c r="F13" s="193"/>
    </row>
    <row r="14" spans="2:9">
      <c r="B14" s="189"/>
      <c r="C14" s="190"/>
      <c r="D14" s="191"/>
      <c r="E14" s="192"/>
      <c r="F14" s="193"/>
    </row>
    <row r="15" spans="2:9">
      <c r="B15" s="189"/>
      <c r="C15" s="190"/>
      <c r="D15" s="191">
        <f>C15/C$35</f>
        <v>0</v>
      </c>
      <c r="E15" s="192"/>
      <c r="F15" s="193"/>
    </row>
    <row r="16" spans="2:9" ht="15.75" thickBot="1">
      <c r="B16" s="194"/>
      <c r="C16" s="195"/>
      <c r="D16" s="196">
        <f>C16/C$35</f>
        <v>0</v>
      </c>
      <c r="E16" s="197"/>
      <c r="F16" s="198"/>
    </row>
    <row r="17" spans="2:6" ht="15.75" thickBot="1">
      <c r="B17" s="199" t="s">
        <v>434</v>
      </c>
      <c r="C17" s="285">
        <f>SUM(C12:C16)</f>
        <v>300</v>
      </c>
      <c r="D17" s="200">
        <f>C17/C$35</f>
        <v>1</v>
      </c>
      <c r="E17" s="201"/>
      <c r="F17" s="201"/>
    </row>
    <row r="18" spans="2:6" ht="12" customHeight="1" thickBot="1">
      <c r="B18" s="202"/>
      <c r="C18" s="203"/>
      <c r="D18" s="204"/>
      <c r="E18" s="201"/>
      <c r="F18" s="201"/>
    </row>
    <row r="19" spans="2:6" ht="15.75" thickBot="1">
      <c r="B19" s="317" t="s">
        <v>433</v>
      </c>
      <c r="C19" s="318"/>
      <c r="D19" s="318"/>
      <c r="E19" s="318"/>
      <c r="F19" s="319"/>
    </row>
    <row r="20" spans="2:6">
      <c r="B20" s="189"/>
      <c r="C20" s="190"/>
      <c r="D20" s="191">
        <f>C20/C$35</f>
        <v>0</v>
      </c>
      <c r="E20" s="192"/>
      <c r="F20" s="193"/>
    </row>
    <row r="21" spans="2:6">
      <c r="B21" s="189"/>
      <c r="C21" s="190"/>
      <c r="D21" s="191">
        <f>C21/C$35</f>
        <v>0</v>
      </c>
      <c r="E21" s="192"/>
      <c r="F21" s="193"/>
    </row>
    <row r="22" spans="2:6">
      <c r="B22" s="189"/>
      <c r="C22" s="190"/>
      <c r="D22" s="191"/>
      <c r="E22" s="192"/>
      <c r="F22" s="193"/>
    </row>
    <row r="23" spans="2:6">
      <c r="B23" s="189"/>
      <c r="C23" s="190"/>
      <c r="D23" s="191">
        <f>C23/C$35</f>
        <v>0</v>
      </c>
      <c r="E23" s="192"/>
      <c r="F23" s="193"/>
    </row>
    <row r="24" spans="2:6" ht="15.75" thickBot="1">
      <c r="B24" s="194"/>
      <c r="C24" s="195"/>
      <c r="D24" s="196">
        <f>C24/C$35</f>
        <v>0</v>
      </c>
      <c r="E24" s="197"/>
      <c r="F24" s="198"/>
    </row>
    <row r="25" spans="2:6" ht="15.75" thickBot="1">
      <c r="B25" s="205" t="s">
        <v>435</v>
      </c>
      <c r="C25" s="286">
        <f>SUM(C20:C24)</f>
        <v>0</v>
      </c>
      <c r="D25" s="206">
        <f>C25/C$35</f>
        <v>0</v>
      </c>
      <c r="E25" s="201"/>
      <c r="F25" s="201"/>
    </row>
    <row r="26" spans="2:6" ht="12" customHeight="1" thickBot="1">
      <c r="B26" s="207"/>
      <c r="C26" s="208"/>
      <c r="D26" s="204"/>
      <c r="E26" s="201"/>
      <c r="F26" s="201"/>
    </row>
    <row r="27" spans="2:6" ht="15.75" thickBot="1">
      <c r="B27" s="320" t="s">
        <v>433</v>
      </c>
      <c r="C27" s="321"/>
      <c r="D27" s="321"/>
      <c r="E27" s="321"/>
      <c r="F27" s="322"/>
    </row>
    <row r="28" spans="2:6">
      <c r="B28" s="209"/>
      <c r="C28" s="210"/>
      <c r="D28" s="211">
        <f t="shared" ref="D28:D33" si="0">C28/C$35</f>
        <v>0</v>
      </c>
      <c r="E28" s="212"/>
      <c r="F28" s="213"/>
    </row>
    <row r="29" spans="2:6">
      <c r="B29" s="189"/>
      <c r="C29" s="190"/>
      <c r="D29" s="191">
        <f t="shared" si="0"/>
        <v>0</v>
      </c>
      <c r="E29" s="192"/>
      <c r="F29" s="193"/>
    </row>
    <row r="30" spans="2:6">
      <c r="B30" s="189"/>
      <c r="C30" s="190"/>
      <c r="D30" s="191">
        <f t="shared" si="0"/>
        <v>0</v>
      </c>
      <c r="E30" s="192"/>
      <c r="F30" s="193"/>
    </row>
    <row r="31" spans="2:6">
      <c r="B31" s="189"/>
      <c r="C31" s="190"/>
      <c r="D31" s="191">
        <f t="shared" si="0"/>
        <v>0</v>
      </c>
      <c r="E31" s="192"/>
      <c r="F31" s="193"/>
    </row>
    <row r="32" spans="2:6" ht="15.75" thickBot="1">
      <c r="B32" s="194"/>
      <c r="C32" s="195"/>
      <c r="D32" s="214">
        <f t="shared" si="0"/>
        <v>0</v>
      </c>
      <c r="E32" s="197"/>
      <c r="F32" s="198"/>
    </row>
    <row r="33" spans="2:6" s="215" customFormat="1" ht="13.5" thickBot="1">
      <c r="B33" s="216" t="s">
        <v>435</v>
      </c>
      <c r="C33" s="287">
        <f>SUM(C28:C32)</f>
        <v>0</v>
      </c>
      <c r="D33" s="217">
        <f t="shared" si="0"/>
        <v>0</v>
      </c>
      <c r="E33" s="218"/>
      <c r="F33" s="219"/>
    </row>
    <row r="34" spans="2:6" s="215" customFormat="1" ht="12" customHeight="1" thickBot="1">
      <c r="B34" s="207"/>
      <c r="C34" s="208"/>
      <c r="D34" s="220"/>
      <c r="E34" s="218"/>
      <c r="F34" s="219"/>
    </row>
    <row r="35" spans="2:6" s="215" customFormat="1" ht="13.5" thickBot="1">
      <c r="B35" s="221" t="s">
        <v>5</v>
      </c>
      <c r="C35" s="287">
        <f>C33+C25+C17</f>
        <v>300</v>
      </c>
      <c r="D35" s="222">
        <f>D33+D25+D17</f>
        <v>1</v>
      </c>
      <c r="E35" s="223"/>
    </row>
    <row r="36" spans="2:6" ht="12" customHeight="1"/>
  </sheetData>
  <mergeCells count="13">
    <mergeCell ref="B11:F11"/>
    <mergeCell ref="B19:F19"/>
    <mergeCell ref="B27:F27"/>
    <mergeCell ref="B4:B8"/>
    <mergeCell ref="C4:F4"/>
    <mergeCell ref="C5:D5"/>
    <mergeCell ref="E5:F5"/>
    <mergeCell ref="C6:D6"/>
    <mergeCell ref="E6:F6"/>
    <mergeCell ref="C7:D7"/>
    <mergeCell ref="E7:F7"/>
    <mergeCell ref="C8:D8"/>
    <mergeCell ref="E8:F8"/>
  </mergeCells>
  <conditionalFormatting sqref="D12:D18 D20:D26 D28:D35">
    <cfRule type="cellIs" dxfId="0" priority="1" stopIfTrue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IMPORTANTE</vt:lpstr>
      <vt:lpstr>Plan de Producción</vt:lpstr>
      <vt:lpstr>Presupuesto Resumen</vt:lpstr>
      <vt:lpstr>Presupuesto Desglose</vt:lpstr>
      <vt:lpstr>Plan de Financiamiento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cp:lastPrinted>2020-03-20T18:18:28Z</cp:lastPrinted>
  <dcterms:created xsi:type="dcterms:W3CDTF">2020-02-18T07:12:53Z</dcterms:created>
  <dcterms:modified xsi:type="dcterms:W3CDTF">2025-03-27T17:14:46Z</dcterms:modified>
</cp:coreProperties>
</file>